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vrmlt-my.sharepoint.com/personal/dalia_ceslauskaite_vrm_lt/Documents/Desktop/Kvietimo planai/"/>
    </mc:Choice>
  </mc:AlternateContent>
  <xr:revisionPtr revIDLastSave="622" documentId="8_{56783233-F837-4D49-91B7-8E5E63CB5FE5}" xr6:coauthVersionLast="47" xr6:coauthVersionMax="47" xr10:uidLastSave="{23A9D257-38F2-45F7-834B-02F9B4B75BED}"/>
  <bookViews>
    <workbookView xWindow="-110" yWindow="-110" windowWidth="19420" windowHeight="10420" xr2:uid="{00000000-000D-0000-FFFF-FFFF00000000}"/>
  </bookViews>
  <sheets>
    <sheet name="Lapas1" sheetId="1" r:id="rId1"/>
  </sheets>
  <definedNames>
    <definedName name="_xlnm._FilterDatabase" localSheetId="0" hidden="1">Lapas1!$A$30:$PZ$1333</definedName>
    <definedName name="_xlnm.Print_Area" localSheetId="0">Lapas1!$A$1:$AJ$161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40" i="1" l="1"/>
  <c r="T140" i="1"/>
  <c r="AE138" i="1"/>
  <c r="T138" i="1"/>
  <c r="AE630" i="1"/>
  <c r="T630" i="1"/>
  <c r="AE340" i="1" l="1"/>
  <c r="T340" i="1"/>
  <c r="U340" i="1" s="1"/>
  <c r="AB485" i="1" l="1"/>
  <c r="Y485" i="1"/>
  <c r="AE485" i="1" s="1"/>
  <c r="AB475" i="1"/>
  <c r="Y475" i="1"/>
  <c r="T381" i="1"/>
  <c r="U381" i="1" s="1"/>
  <c r="AE381" i="1"/>
  <c r="AE378" i="1"/>
  <c r="T378" i="1"/>
  <c r="U378" i="1" s="1"/>
  <c r="T485" i="1" l="1"/>
  <c r="U485" i="1" s="1"/>
  <c r="AE293" i="1"/>
  <c r="T293" i="1"/>
  <c r="AE290" i="1"/>
  <c r="T290" i="1"/>
  <c r="AE1297" i="1" l="1"/>
  <c r="T1297" i="1"/>
  <c r="AE1294" i="1"/>
  <c r="T1294" i="1"/>
  <c r="U1294" i="1" s="1"/>
  <c r="AE856" i="1"/>
  <c r="T856" i="1"/>
  <c r="AE691" i="1" l="1"/>
  <c r="T691" i="1"/>
  <c r="AE688" i="1"/>
  <c r="T688" i="1"/>
  <c r="AE1231" i="1" l="1"/>
  <c r="T1231" i="1"/>
  <c r="U1231" i="1" s="1"/>
  <c r="T1212" i="1" l="1"/>
  <c r="AE460" i="1" l="1"/>
  <c r="T460" i="1"/>
  <c r="U460" i="1" s="1"/>
  <c r="AE456" i="1"/>
  <c r="T456" i="1"/>
  <c r="U456" i="1" s="1"/>
  <c r="AE1268" i="1" l="1"/>
  <c r="T1268" i="1"/>
  <c r="AE1265" i="1"/>
  <c r="T1265" i="1"/>
  <c r="AE1262" i="1"/>
  <c r="T1262" i="1"/>
  <c r="AE1259" i="1"/>
  <c r="T1259" i="1"/>
  <c r="AE54" i="1"/>
  <c r="T54" i="1"/>
  <c r="AE1102" i="1"/>
  <c r="T1102" i="1"/>
  <c r="AE192" i="1" l="1"/>
  <c r="T192" i="1"/>
  <c r="U192" i="1" s="1"/>
  <c r="AE602" i="1" l="1"/>
  <c r="T602" i="1"/>
  <c r="AE1088" i="1"/>
  <c r="T1088" i="1"/>
  <c r="U1088" i="1" s="1"/>
  <c r="AE1085" i="1"/>
  <c r="T1085" i="1"/>
  <c r="U1085" i="1" s="1"/>
  <c r="AE1082" i="1"/>
  <c r="T1082" i="1"/>
  <c r="U1082" i="1" s="1"/>
  <c r="AE52" i="1"/>
  <c r="T52" i="1"/>
  <c r="AD1054" i="1" l="1"/>
  <c r="T1054" i="1"/>
  <c r="AD1051" i="1"/>
  <c r="T1051" i="1"/>
  <c r="AD1047" i="1"/>
  <c r="T1047" i="1"/>
  <c r="AE627" i="1" l="1"/>
  <c r="T627" i="1"/>
  <c r="AE878" i="1"/>
  <c r="T878" i="1"/>
  <c r="AE422" i="1" l="1"/>
  <c r="T422" i="1"/>
  <c r="AE1290" i="1" l="1"/>
  <c r="T1290" i="1"/>
  <c r="U1290" i="1" s="1"/>
  <c r="AD1018" i="1"/>
  <c r="T1018" i="1"/>
  <c r="U1018" i="1" s="1"/>
  <c r="AD1015" i="1"/>
  <c r="T1015" i="1"/>
  <c r="U1015" i="1" s="1"/>
  <c r="AD1021" i="1"/>
  <c r="T1021" i="1"/>
  <c r="U1021" i="1" s="1"/>
  <c r="AE1323" i="1"/>
  <c r="T1323" i="1"/>
  <c r="U1323" i="1" s="1"/>
  <c r="T499" i="1" l="1"/>
  <c r="T493" i="1"/>
  <c r="T239" i="1" l="1"/>
  <c r="U239" i="1" s="1"/>
  <c r="T233" i="1"/>
  <c r="U233" i="1" s="1"/>
  <c r="AE30" i="1" l="1"/>
  <c r="T30" i="1"/>
  <c r="AE227" i="1" l="1"/>
  <c r="T227" i="1"/>
  <c r="AE224" i="1"/>
  <c r="T224" i="1"/>
  <c r="AE257" i="1" l="1"/>
  <c r="T257" i="1"/>
  <c r="U257" i="1" s="1"/>
  <c r="AE254" i="1"/>
  <c r="T254" i="1"/>
  <c r="U254" i="1" s="1"/>
  <c r="AE252" i="1"/>
  <c r="T252" i="1"/>
  <c r="U252" i="1" s="1"/>
  <c r="AE249" i="1"/>
  <c r="T249" i="1"/>
  <c r="U249" i="1" s="1"/>
  <c r="AE246" i="1"/>
  <c r="T246" i="1"/>
  <c r="U246" i="1" s="1"/>
  <c r="AE849" i="1" l="1"/>
  <c r="T849" i="1"/>
  <c r="U849" i="1" s="1"/>
  <c r="T853" i="1"/>
  <c r="U853" i="1" s="1"/>
  <c r="AE853" i="1"/>
  <c r="AE482" i="1" l="1"/>
  <c r="T482" i="1"/>
  <c r="U482" i="1" s="1"/>
  <c r="AE523" i="1" l="1"/>
  <c r="T523" i="1"/>
  <c r="AE519" i="1"/>
  <c r="T519" i="1"/>
  <c r="T463" i="1" l="1"/>
  <c r="AE50" i="1"/>
  <c r="T50" i="1"/>
  <c r="AE189" i="1"/>
  <c r="T189" i="1"/>
  <c r="U189" i="1" s="1"/>
  <c r="AE824" i="1" l="1"/>
  <c r="T824" i="1"/>
  <c r="T277" i="1"/>
  <c r="AE1224" i="1" l="1"/>
  <c r="T1224" i="1"/>
  <c r="U1224" i="1" s="1"/>
  <c r="AE1218" i="1"/>
  <c r="T1218" i="1"/>
  <c r="U1218" i="1" s="1"/>
  <c r="AE1228" i="1"/>
  <c r="T1228" i="1"/>
  <c r="U1228" i="1" s="1"/>
  <c r="AE1222" i="1"/>
  <c r="T1222" i="1"/>
  <c r="U1222" i="1" s="1"/>
  <c r="AE1215" i="1"/>
  <c r="T1215" i="1"/>
  <c r="U1215" i="1" s="1"/>
  <c r="AE1212" i="1"/>
  <c r="U1212" i="1"/>
  <c r="AE1209" i="1"/>
  <c r="T1209" i="1"/>
  <c r="U1209" i="1" s="1"/>
  <c r="AE1206" i="1"/>
  <c r="T1206" i="1"/>
  <c r="U1206" i="1" s="1"/>
  <c r="AE1203" i="1"/>
  <c r="T1203" i="1"/>
  <c r="U1203" i="1" s="1"/>
  <c r="AE1167" i="1" l="1"/>
  <c r="T1167" i="1"/>
  <c r="U1167" i="1" s="1"/>
  <c r="AE1177" i="1"/>
  <c r="T1177" i="1"/>
  <c r="U1177" i="1" s="1"/>
  <c r="AE1174" i="1"/>
  <c r="T1174" i="1"/>
  <c r="U1174" i="1" s="1"/>
  <c r="AE1171" i="1"/>
  <c r="T1171" i="1"/>
  <c r="U1171" i="1" s="1"/>
  <c r="AE1164" i="1"/>
  <c r="T1164" i="1"/>
  <c r="U1164" i="1" s="1"/>
  <c r="AE1161" i="1"/>
  <c r="T1161" i="1"/>
  <c r="U1161" i="1" s="1"/>
  <c r="AE1157" i="1"/>
  <c r="T1157" i="1"/>
  <c r="U1157" i="1" s="1"/>
  <c r="AE1112" i="1"/>
  <c r="T1112" i="1"/>
  <c r="U1112" i="1" s="1"/>
  <c r="AE1105" i="1"/>
  <c r="T1105" i="1"/>
  <c r="U1105" i="1" s="1"/>
  <c r="AE1108" i="1"/>
  <c r="T1108" i="1"/>
  <c r="AE1303" i="1" l="1"/>
  <c r="T1303" i="1"/>
  <c r="AE1307" i="1"/>
  <c r="T1307" i="1"/>
  <c r="AE1300" i="1"/>
  <c r="T1300" i="1"/>
  <c r="AE1256" i="1"/>
  <c r="T1256" i="1"/>
  <c r="AE1252" i="1"/>
  <c r="T1252" i="1"/>
  <c r="AE1249" i="1"/>
  <c r="T1249" i="1"/>
  <c r="AE1246" i="1"/>
  <c r="T1246" i="1"/>
  <c r="AE1243" i="1"/>
  <c r="T1243" i="1"/>
  <c r="AE1240" i="1"/>
  <c r="T1240" i="1"/>
  <c r="AE1237" i="1"/>
  <c r="T1237" i="1"/>
  <c r="AE1234" i="1"/>
  <c r="T1234" i="1"/>
  <c r="AE1134" i="1" l="1"/>
  <c r="T1144" i="1"/>
  <c r="U1144" i="1" s="1"/>
  <c r="AE1144" i="1"/>
  <c r="T1134" i="1"/>
  <c r="U1134" i="1" s="1"/>
  <c r="AE1154" i="1"/>
  <c r="T1154" i="1"/>
  <c r="U1154" i="1" s="1"/>
  <c r="AE1151" i="1"/>
  <c r="T1151" i="1"/>
  <c r="U1151" i="1" s="1"/>
  <c r="AE1148" i="1"/>
  <c r="T1148" i="1"/>
  <c r="AE1141" i="1"/>
  <c r="T1141" i="1"/>
  <c r="U1141" i="1" s="1"/>
  <c r="AE1138" i="1"/>
  <c r="T1138" i="1"/>
  <c r="U1138" i="1" s="1"/>
  <c r="AE1078" i="1"/>
  <c r="T1078" i="1"/>
  <c r="U1078" i="1" s="1"/>
  <c r="AE1075" i="1"/>
  <c r="T1075" i="1"/>
  <c r="U1075" i="1" s="1"/>
  <c r="AE1072" i="1"/>
  <c r="T1072" i="1"/>
  <c r="U1072" i="1" s="1"/>
  <c r="AE1069" i="1"/>
  <c r="T1069" i="1"/>
  <c r="U1069" i="1" s="1"/>
  <c r="AE1130" i="1"/>
  <c r="T1130" i="1"/>
  <c r="T1127" i="1"/>
  <c r="AE1127" i="1"/>
  <c r="T1124" i="1"/>
  <c r="AE1124" i="1"/>
  <c r="T1121" i="1"/>
  <c r="AE1121" i="1"/>
  <c r="T1118" i="1"/>
  <c r="AE1118" i="1"/>
  <c r="AE1115" i="1"/>
  <c r="T1115" i="1"/>
  <c r="AE556" i="1"/>
  <c r="T556" i="1"/>
  <c r="AE552" i="1"/>
  <c r="T552" i="1"/>
  <c r="AE549" i="1"/>
  <c r="T549" i="1"/>
  <c r="AE546" i="1"/>
  <c r="T546" i="1"/>
  <c r="T1320" i="1"/>
  <c r="U1320" i="1" s="1"/>
  <c r="T1316" i="1"/>
  <c r="U1316" i="1" s="1"/>
  <c r="T1313" i="1"/>
  <c r="U1313" i="1" s="1"/>
  <c r="T1310" i="1"/>
  <c r="U1310" i="1" s="1"/>
  <c r="AE1320" i="1"/>
  <c r="AE1316" i="1"/>
  <c r="AE1313" i="1"/>
  <c r="AE1310" i="1"/>
  <c r="AE1336" i="1" l="1"/>
  <c r="T1336" i="1"/>
  <c r="AE1332" i="1" l="1"/>
  <c r="T1332" i="1"/>
  <c r="T1329" i="1"/>
  <c r="AE1329" i="1"/>
  <c r="T1326" i="1"/>
  <c r="AE1326" i="1"/>
  <c r="AD1067" i="1"/>
  <c r="AD1063" i="1"/>
  <c r="AD1060" i="1"/>
  <c r="AD1057" i="1"/>
  <c r="T1067" i="1"/>
  <c r="U1067" i="1" s="1"/>
  <c r="T1063" i="1"/>
  <c r="U1063" i="1" s="1"/>
  <c r="T1060" i="1"/>
  <c r="U1060" i="1" s="1"/>
  <c r="T1057" i="1"/>
  <c r="AE1287" i="1" l="1"/>
  <c r="T1287" i="1"/>
  <c r="U1287" i="1" s="1"/>
  <c r="AE1284" i="1"/>
  <c r="T1284" i="1"/>
  <c r="U1284" i="1" s="1"/>
  <c r="AE1281" i="1"/>
  <c r="T1281" i="1"/>
  <c r="U1281" i="1" s="1"/>
  <c r="AE1278" i="1"/>
  <c r="T1278" i="1"/>
  <c r="AE1275" i="1"/>
  <c r="T1275" i="1"/>
  <c r="U1275" i="1" s="1"/>
  <c r="AE1271" i="1"/>
  <c r="T1271" i="1"/>
  <c r="U1271" i="1" s="1"/>
  <c r="AD1028" i="1" l="1"/>
  <c r="AD1044" i="1"/>
  <c r="AD1041" i="1"/>
  <c r="AD1038" i="1"/>
  <c r="AD1035" i="1"/>
  <c r="AD1032" i="1"/>
  <c r="AD1025" i="1"/>
  <c r="T1044" i="1"/>
  <c r="T1041" i="1"/>
  <c r="T1038" i="1"/>
  <c r="T1035" i="1"/>
  <c r="T1032" i="1"/>
  <c r="T1028" i="1"/>
  <c r="T1025" i="1"/>
  <c r="AE643" i="1" l="1"/>
  <c r="AE640" i="1"/>
  <c r="AE637" i="1"/>
  <c r="AE634" i="1"/>
  <c r="T643" i="1"/>
  <c r="U643" i="1" s="1"/>
  <c r="T640" i="1"/>
  <c r="U640" i="1" s="1"/>
  <c r="T637" i="1"/>
  <c r="U637" i="1" s="1"/>
  <c r="T634" i="1"/>
  <c r="U634" i="1" s="1"/>
  <c r="T576" i="1" l="1"/>
  <c r="U576" i="1" s="1"/>
  <c r="AE574" i="1"/>
  <c r="T574" i="1"/>
  <c r="U574" i="1" s="1"/>
  <c r="T562" i="1"/>
  <c r="U562" i="1" s="1"/>
  <c r="AE562" i="1"/>
  <c r="T565" i="1"/>
  <c r="U565" i="1" s="1"/>
  <c r="AE565" i="1"/>
  <c r="T568" i="1"/>
  <c r="U568" i="1" s="1"/>
  <c r="AE568" i="1"/>
  <c r="T571" i="1"/>
  <c r="U571" i="1" s="1"/>
  <c r="AE571" i="1"/>
  <c r="AE559" i="1"/>
  <c r="T559" i="1"/>
  <c r="U559" i="1" s="1"/>
  <c r="AE576" i="1"/>
  <c r="AE1200" i="1"/>
  <c r="AE1198" i="1"/>
  <c r="AE1196" i="1"/>
  <c r="AE1193" i="1"/>
  <c r="AE1189" i="1"/>
  <c r="AE1186" i="1"/>
  <c r="AE1183" i="1"/>
  <c r="AE1180" i="1"/>
  <c r="T1200" i="1"/>
  <c r="U1200" i="1" s="1"/>
  <c r="T1198" i="1"/>
  <c r="T1196" i="1"/>
  <c r="T1193" i="1"/>
  <c r="T1189" i="1"/>
  <c r="U1189" i="1" s="1"/>
  <c r="T1186" i="1"/>
  <c r="T1183" i="1"/>
  <c r="U1183" i="1" s="1"/>
  <c r="T1180" i="1"/>
  <c r="U1180" i="1" s="1"/>
  <c r="AE1098" i="1"/>
  <c r="AE1096" i="1"/>
  <c r="AE1094" i="1"/>
  <c r="AE1091" i="1"/>
  <c r="T982" i="1"/>
  <c r="U982" i="1" s="1"/>
  <c r="T979" i="1"/>
  <c r="U979" i="1" s="1"/>
  <c r="T976" i="1"/>
  <c r="U976" i="1" s="1"/>
  <c r="T973" i="1"/>
  <c r="U973" i="1" s="1"/>
  <c r="T970" i="1"/>
  <c r="U970" i="1" s="1"/>
  <c r="T967" i="1"/>
  <c r="U967" i="1" s="1"/>
  <c r="T964" i="1"/>
  <c r="U964" i="1" s="1"/>
  <c r="T960" i="1"/>
  <c r="T957" i="1"/>
  <c r="U957" i="1" s="1"/>
  <c r="T954" i="1"/>
  <c r="U954" i="1" s="1"/>
  <c r="T951" i="1"/>
  <c r="U951" i="1" s="1"/>
  <c r="AD982" i="1"/>
  <c r="AD979" i="1"/>
  <c r="AD976" i="1"/>
  <c r="AD973" i="1"/>
  <c r="AD970" i="1"/>
  <c r="AD967" i="1"/>
  <c r="AD964" i="1"/>
  <c r="AD960" i="1"/>
  <c r="AD957" i="1"/>
  <c r="AD954" i="1"/>
  <c r="AD951" i="1"/>
  <c r="AD947" i="1"/>
  <c r="AB947" i="1"/>
  <c r="T947" i="1"/>
  <c r="U947" i="1" s="1"/>
  <c r="T111" i="1" l="1"/>
  <c r="AE516" i="1"/>
  <c r="T516" i="1"/>
  <c r="AE719" i="1"/>
  <c r="AE724" i="1"/>
  <c r="T724" i="1"/>
  <c r="U724" i="1" s="1"/>
  <c r="T719" i="1"/>
  <c r="U719" i="1" s="1"/>
  <c r="AE721" i="1"/>
  <c r="T721" i="1"/>
  <c r="U721" i="1" s="1"/>
  <c r="AE716" i="1"/>
  <c r="T716" i="1"/>
  <c r="U716" i="1" s="1"/>
  <c r="AE713" i="1"/>
  <c r="T713" i="1"/>
  <c r="U713" i="1" s="1"/>
  <c r="AE709" i="1"/>
  <c r="T709" i="1"/>
  <c r="U709" i="1" s="1"/>
  <c r="AE732" i="1" l="1"/>
  <c r="T732" i="1"/>
  <c r="U732" i="1" s="1"/>
  <c r="AE736" i="1"/>
  <c r="T736" i="1"/>
  <c r="AE729" i="1"/>
  <c r="T729" i="1"/>
  <c r="U729" i="1" s="1"/>
  <c r="AE726" i="1"/>
  <c r="T726" i="1"/>
  <c r="U726" i="1" s="1"/>
  <c r="T586" i="1" l="1"/>
  <c r="T599" i="1"/>
  <c r="AE593" i="1"/>
  <c r="AE583" i="1"/>
  <c r="AE599" i="1"/>
  <c r="AE596" i="1"/>
  <c r="T596" i="1"/>
  <c r="AE590" i="1"/>
  <c r="T590" i="1"/>
  <c r="T583" i="1"/>
  <c r="AE580" i="1"/>
  <c r="T580" i="1"/>
  <c r="T593" i="1" l="1"/>
  <c r="T1091" i="1"/>
  <c r="T1098" i="1"/>
  <c r="T1094" i="1"/>
  <c r="T1096" i="1"/>
  <c r="AE610" i="1"/>
  <c r="T610" i="1"/>
  <c r="U610" i="1" s="1"/>
  <c r="AE608" i="1"/>
  <c r="T608" i="1"/>
  <c r="U608" i="1" s="1"/>
  <c r="AE605" i="1"/>
  <c r="T605" i="1"/>
  <c r="U605" i="1" s="1"/>
  <c r="T454" i="1"/>
  <c r="U454" i="1" s="1"/>
  <c r="AE454" i="1"/>
  <c r="AE463" i="1"/>
  <c r="AE451" i="1"/>
  <c r="T451" i="1"/>
  <c r="U451" i="1" s="1"/>
  <c r="AE448" i="1"/>
  <c r="T448" i="1"/>
  <c r="U448" i="1" s="1"/>
  <c r="AE444" i="1"/>
  <c r="T444" i="1"/>
  <c r="U444" i="1" s="1"/>
  <c r="AE441" i="1"/>
  <c r="T441" i="1"/>
  <c r="U441" i="1" s="1"/>
  <c r="AE439" i="1"/>
  <c r="T439" i="1"/>
  <c r="U439" i="1" s="1"/>
  <c r="AE436" i="1"/>
  <c r="T436" i="1"/>
  <c r="U436" i="1" s="1"/>
  <c r="T433" i="1"/>
  <c r="U433" i="1" s="1"/>
  <c r="AE433" i="1"/>
  <c r="AE429" i="1"/>
  <c r="AE426" i="1"/>
  <c r="T429" i="1"/>
  <c r="U429" i="1" s="1"/>
  <c r="T426" i="1"/>
  <c r="U426" i="1" s="1"/>
  <c r="AE663" i="1" l="1"/>
  <c r="T663" i="1"/>
  <c r="AE659" i="1"/>
  <c r="T659" i="1"/>
  <c r="AE656" i="1"/>
  <c r="T656" i="1"/>
  <c r="AE653" i="1"/>
  <c r="T653" i="1"/>
  <c r="AE650" i="1"/>
  <c r="T650" i="1"/>
  <c r="AE647" i="1"/>
  <c r="T647" i="1"/>
  <c r="AE311" i="1" l="1"/>
  <c r="T311" i="1"/>
  <c r="U311" i="1" s="1"/>
  <c r="AE308" i="1"/>
  <c r="T308" i="1"/>
  <c r="U308" i="1" s="1"/>
  <c r="AE305" i="1"/>
  <c r="T305" i="1"/>
  <c r="U305" i="1" s="1"/>
  <c r="AE302" i="1"/>
  <c r="T302" i="1"/>
  <c r="U302" i="1" s="1"/>
  <c r="AE299" i="1"/>
  <c r="T299" i="1"/>
  <c r="U299" i="1" s="1"/>
  <c r="AE296" i="1"/>
  <c r="T296" i="1"/>
  <c r="U296" i="1" s="1"/>
  <c r="T156" i="1" l="1"/>
  <c r="AE156" i="1"/>
  <c r="AE798" i="1"/>
  <c r="T798" i="1"/>
  <c r="AE794" i="1"/>
  <c r="T794" i="1"/>
  <c r="AE791" i="1"/>
  <c r="T791" i="1"/>
  <c r="AE788" i="1"/>
  <c r="T788" i="1"/>
  <c r="AE785" i="1"/>
  <c r="T785" i="1"/>
  <c r="AE782" i="1"/>
  <c r="T782" i="1"/>
  <c r="AE779" i="1"/>
  <c r="T779" i="1"/>
  <c r="AE776" i="1"/>
  <c r="T776" i="1"/>
  <c r="AE773" i="1"/>
  <c r="T773" i="1"/>
  <c r="AE770" i="1"/>
  <c r="T770" i="1"/>
  <c r="AE767" i="1"/>
  <c r="T767" i="1"/>
  <c r="AE764" i="1"/>
  <c r="T764" i="1"/>
  <c r="AE761" i="1"/>
  <c r="T761" i="1"/>
  <c r="AE758" i="1"/>
  <c r="T758" i="1"/>
  <c r="AE479" i="1" l="1"/>
  <c r="T479" i="1"/>
  <c r="U479" i="1" s="1"/>
  <c r="AE475" i="1"/>
  <c r="T475" i="1"/>
  <c r="U475" i="1" s="1"/>
  <c r="AE472" i="1"/>
  <c r="T472" i="1"/>
  <c r="U472" i="1" s="1"/>
  <c r="AE469" i="1"/>
  <c r="T469" i="1"/>
  <c r="U469" i="1" s="1"/>
  <c r="AE466" i="1"/>
  <c r="T466" i="1"/>
  <c r="AE908" i="1"/>
  <c r="AE904" i="1"/>
  <c r="AE900" i="1"/>
  <c r="AE897" i="1"/>
  <c r="T908" i="1" l="1"/>
  <c r="T904" i="1"/>
  <c r="T900" i="1"/>
  <c r="T897" i="1"/>
  <c r="AE894" i="1"/>
  <c r="T894" i="1"/>
  <c r="AE891" i="1"/>
  <c r="T891" i="1"/>
  <c r="AE888" i="1"/>
  <c r="T888" i="1"/>
  <c r="AE885" i="1"/>
  <c r="T885" i="1"/>
  <c r="AE882" i="1"/>
  <c r="T882" i="1"/>
  <c r="AE821" i="1" l="1"/>
  <c r="T821" i="1"/>
  <c r="AE814" i="1" l="1"/>
  <c r="T814" i="1"/>
  <c r="AE817" i="1" l="1"/>
  <c r="T817" i="1"/>
  <c r="AE811" i="1"/>
  <c r="T811" i="1"/>
  <c r="AE208" i="1"/>
  <c r="T208" i="1"/>
  <c r="AE220" i="1" l="1"/>
  <c r="T220" i="1"/>
  <c r="AE217" i="1"/>
  <c r="T217" i="1"/>
  <c r="AE214" i="1"/>
  <c r="T214" i="1"/>
  <c r="AE211" i="1"/>
  <c r="T211" i="1"/>
  <c r="AE539" i="1"/>
  <c r="T539" i="1"/>
  <c r="AE536" i="1"/>
  <c r="T536" i="1"/>
  <c r="AE533" i="1"/>
  <c r="T533" i="1"/>
  <c r="T524" i="1"/>
  <c r="AE513" i="1" l="1"/>
  <c r="T513" i="1"/>
  <c r="AE510" i="1"/>
  <c r="T510" i="1"/>
  <c r="AE507" i="1"/>
  <c r="T507" i="1"/>
  <c r="AE503" i="1"/>
  <c r="T503" i="1"/>
  <c r="AE499" i="1"/>
  <c r="AE496" i="1"/>
  <c r="T496" i="1"/>
  <c r="AE493" i="1"/>
  <c r="AE490" i="1"/>
  <c r="T490" i="1"/>
  <c r="AE355" i="1" l="1"/>
  <c r="T355" i="1"/>
  <c r="U355" i="1" s="1"/>
  <c r="AE352" i="1"/>
  <c r="T352" i="1"/>
  <c r="U352" i="1" s="1"/>
  <c r="AE349" i="1"/>
  <c r="T349" i="1"/>
  <c r="U349" i="1" s="1"/>
  <c r="AE346" i="1"/>
  <c r="T346" i="1"/>
  <c r="U346" i="1" s="1"/>
  <c r="AE375" i="1"/>
  <c r="T375" i="1"/>
  <c r="AE372" i="1"/>
  <c r="T372" i="1"/>
  <c r="U372" i="1" s="1"/>
  <c r="AE369" i="1"/>
  <c r="T369" i="1"/>
  <c r="U369" i="1" s="1"/>
  <c r="AE365" i="1"/>
  <c r="T365" i="1"/>
  <c r="U365" i="1" s="1"/>
  <c r="AE361" i="1"/>
  <c r="T361" i="1"/>
  <c r="U361" i="1" s="1"/>
  <c r="AE358" i="1"/>
  <c r="T358" i="1"/>
  <c r="U358" i="1" s="1"/>
  <c r="AE343" i="1"/>
  <c r="T343" i="1"/>
  <c r="U343" i="1" s="1"/>
  <c r="AE416" i="1" l="1"/>
  <c r="T416" i="1"/>
  <c r="AE413" i="1"/>
  <c r="T413" i="1"/>
  <c r="AE410" i="1"/>
  <c r="T410" i="1"/>
  <c r="AE407" i="1"/>
  <c r="T407" i="1"/>
  <c r="AE390" i="1"/>
  <c r="T390" i="1"/>
  <c r="AE394" i="1"/>
  <c r="T394" i="1"/>
  <c r="AE419" i="1"/>
  <c r="T419" i="1"/>
  <c r="AE404" i="1"/>
  <c r="T404" i="1"/>
  <c r="AE401" i="1"/>
  <c r="T401" i="1"/>
  <c r="AE398" i="1"/>
  <c r="T398" i="1"/>
  <c r="AE387" i="1"/>
  <c r="T387" i="1"/>
  <c r="AE384" i="1"/>
  <c r="T384" i="1"/>
  <c r="AE678" i="1"/>
  <c r="T678" i="1"/>
  <c r="AE675" i="1"/>
  <c r="T675" i="1"/>
  <c r="AE672" i="1"/>
  <c r="T672" i="1"/>
  <c r="AE669" i="1"/>
  <c r="T669" i="1"/>
  <c r="AE666" i="1"/>
  <c r="T666" i="1"/>
  <c r="AE684" i="1"/>
  <c r="T684" i="1"/>
  <c r="AE681" i="1"/>
  <c r="T681" i="1"/>
  <c r="T846" i="1"/>
  <c r="AE843" i="1"/>
  <c r="T843" i="1"/>
  <c r="U843" i="1" s="1"/>
  <c r="AE846" i="1"/>
  <c r="AE840" i="1"/>
  <c r="T840" i="1"/>
  <c r="AE837" i="1"/>
  <c r="T837" i="1"/>
  <c r="U837" i="1" s="1"/>
  <c r="AE834" i="1"/>
  <c r="T834" i="1"/>
  <c r="U834" i="1" s="1"/>
  <c r="AE827" i="1"/>
  <c r="T827" i="1"/>
  <c r="U827" i="1" s="1"/>
  <c r="AE830" i="1"/>
  <c r="T830" i="1"/>
  <c r="U830" i="1" s="1"/>
  <c r="AD1002" i="1"/>
  <c r="T1002" i="1"/>
  <c r="U1002" i="1" s="1"/>
  <c r="AD985" i="1"/>
  <c r="T985" i="1"/>
  <c r="U985" i="1" s="1"/>
  <c r="AD944" i="1"/>
  <c r="T944" i="1"/>
  <c r="U944" i="1" s="1"/>
  <c r="AD941" i="1"/>
  <c r="T941" i="1"/>
  <c r="U941" i="1" s="1"/>
  <c r="AD938" i="1"/>
  <c r="T938" i="1"/>
  <c r="U938" i="1" s="1"/>
  <c r="AD935" i="1"/>
  <c r="T935" i="1"/>
  <c r="U935" i="1" s="1"/>
  <c r="AD931" i="1"/>
  <c r="T931" i="1"/>
  <c r="U931" i="1" s="1"/>
  <c r="AD928" i="1"/>
  <c r="T928" i="1"/>
  <c r="U928" i="1" s="1"/>
  <c r="AD925" i="1"/>
  <c r="T925" i="1"/>
  <c r="U925" i="1" s="1"/>
  <c r="AD922" i="1"/>
  <c r="T922" i="1"/>
  <c r="U922" i="1" s="1"/>
  <c r="AD919" i="1"/>
  <c r="T919" i="1"/>
  <c r="U919" i="1" s="1"/>
  <c r="AD916" i="1"/>
  <c r="T916" i="1"/>
  <c r="U916" i="1" s="1"/>
  <c r="AD912" i="1"/>
  <c r="T912" i="1"/>
  <c r="U912" i="1" s="1"/>
  <c r="AE624" i="1"/>
  <c r="T624" i="1"/>
  <c r="AE620" i="1"/>
  <c r="T620" i="1"/>
  <c r="AE617" i="1"/>
  <c r="T617" i="1"/>
  <c r="AE614" i="1"/>
  <c r="T614" i="1"/>
  <c r="AE201" i="1"/>
  <c r="T201" i="1"/>
  <c r="AE205" i="1"/>
  <c r="T205" i="1"/>
  <c r="AE198" i="1"/>
  <c r="T198" i="1"/>
  <c r="AE195" i="1"/>
  <c r="T195" i="1"/>
  <c r="AE327" i="1" l="1"/>
  <c r="T327" i="1"/>
  <c r="U327" i="1" s="1"/>
  <c r="AE324" i="1"/>
  <c r="T324" i="1"/>
  <c r="U324" i="1" s="1"/>
  <c r="AE330" i="1"/>
  <c r="T330" i="1"/>
  <c r="U330" i="1" s="1"/>
  <c r="AE337" i="1"/>
  <c r="T337" i="1"/>
  <c r="U337" i="1" s="1"/>
  <c r="AE333" i="1"/>
  <c r="T333" i="1"/>
  <c r="U333" i="1" s="1"/>
  <c r="AE321" i="1"/>
  <c r="T321" i="1"/>
  <c r="U321" i="1" s="1"/>
  <c r="AE318" i="1"/>
  <c r="T318" i="1"/>
  <c r="U318" i="1" s="1"/>
  <c r="AE315" i="1"/>
  <c r="T315" i="1"/>
  <c r="U315" i="1" s="1"/>
  <c r="AE697" i="1" l="1"/>
  <c r="T697" i="1"/>
  <c r="AE707" i="1"/>
  <c r="T707" i="1"/>
  <c r="AE704" i="1"/>
  <c r="T704" i="1"/>
  <c r="AE701" i="1"/>
  <c r="T701" i="1"/>
  <c r="AE694" i="1"/>
  <c r="T694" i="1"/>
  <c r="AE46" i="1"/>
  <c r="T46" i="1"/>
  <c r="AE42" i="1"/>
  <c r="T42" i="1"/>
  <c r="AE39" i="1"/>
  <c r="T39" i="1"/>
  <c r="AE36" i="1"/>
  <c r="T36" i="1"/>
  <c r="AE33" i="1"/>
  <c r="T33" i="1"/>
  <c r="AE167" i="1"/>
  <c r="T167" i="1"/>
  <c r="AE163" i="1"/>
  <c r="T163" i="1"/>
  <c r="AE160" i="1"/>
  <c r="T160" i="1"/>
  <c r="AE157" i="1"/>
  <c r="T157" i="1"/>
  <c r="AE153" i="1"/>
  <c r="T153" i="1"/>
  <c r="AE150" i="1"/>
  <c r="T150" i="1"/>
  <c r="AE147" i="1"/>
  <c r="T147" i="1"/>
  <c r="AE144" i="1"/>
  <c r="T144" i="1"/>
  <c r="AE804" i="1" l="1"/>
  <c r="T804" i="1"/>
  <c r="AE286" i="1"/>
  <c r="T286" i="1"/>
  <c r="AE280" i="1"/>
  <c r="T280" i="1"/>
  <c r="AE283" i="1"/>
  <c r="T283" i="1"/>
  <c r="AE277" i="1"/>
  <c r="AE274" i="1"/>
  <c r="T274" i="1"/>
  <c r="AE270" i="1"/>
  <c r="T270" i="1"/>
  <c r="AE267" i="1"/>
  <c r="T267" i="1"/>
  <c r="AE264" i="1"/>
  <c r="T264" i="1"/>
  <c r="AE261" i="1"/>
  <c r="T261" i="1"/>
  <c r="AE859" i="1" l="1"/>
  <c r="T859" i="1"/>
  <c r="AE808" i="1"/>
  <c r="T808" i="1"/>
  <c r="AE801" i="1"/>
  <c r="T801" i="1"/>
  <c r="AE754" i="1"/>
  <c r="T754" i="1"/>
  <c r="U754" i="1" s="1"/>
  <c r="AE751" i="1"/>
  <c r="T751" i="1"/>
  <c r="AE748" i="1"/>
  <c r="T748" i="1"/>
  <c r="U748" i="1" s="1"/>
  <c r="AE745" i="1"/>
  <c r="T745" i="1"/>
  <c r="U745" i="1" s="1"/>
  <c r="AE742" i="1"/>
  <c r="T742" i="1"/>
  <c r="U742" i="1" s="1"/>
  <c r="AE739" i="1"/>
  <c r="T739" i="1"/>
  <c r="U739" i="1" s="1"/>
  <c r="AE542" i="1" l="1"/>
  <c r="T542" i="1"/>
  <c r="AE242" i="1"/>
  <c r="T242" i="1"/>
  <c r="AE239" i="1"/>
  <c r="AE236" i="1"/>
  <c r="T236" i="1"/>
  <c r="AE233" i="1"/>
  <c r="AE230" i="1"/>
  <c r="T230" i="1"/>
  <c r="U230" i="1" s="1"/>
  <c r="AE95" i="1"/>
  <c r="T95" i="1"/>
  <c r="AE85" i="1"/>
  <c r="T85" i="1"/>
  <c r="AE92" i="1"/>
  <c r="T92" i="1"/>
  <c r="AE89" i="1"/>
  <c r="T89" i="1"/>
  <c r="AE82" i="1"/>
  <c r="T82" i="1"/>
  <c r="AE79" i="1"/>
  <c r="T79" i="1"/>
  <c r="AE76" i="1"/>
  <c r="T76" i="1"/>
  <c r="AE73" i="1"/>
  <c r="T73" i="1"/>
  <c r="AE69" i="1"/>
  <c r="T69" i="1"/>
  <c r="AE66" i="1"/>
  <c r="T66" i="1"/>
  <c r="AE63" i="1"/>
  <c r="T63" i="1"/>
  <c r="AE60" i="1"/>
  <c r="T60" i="1"/>
  <c r="AE57" i="1"/>
  <c r="T57" i="1"/>
  <c r="AD1012" i="1" l="1"/>
  <c r="T1012" i="1"/>
  <c r="U1012" i="1" s="1"/>
  <c r="AD1009" i="1"/>
  <c r="AD1006" i="1"/>
  <c r="AD999" i="1"/>
  <c r="AD996" i="1"/>
  <c r="AD993" i="1"/>
  <c r="AD989" i="1"/>
  <c r="T989" i="1"/>
  <c r="U989" i="1" s="1"/>
  <c r="AE875" i="1"/>
  <c r="T875" i="1"/>
  <c r="AE872" i="1"/>
  <c r="T872" i="1"/>
  <c r="U872" i="1" s="1"/>
  <c r="AE869" i="1"/>
  <c r="T869" i="1"/>
  <c r="AE866" i="1"/>
  <c r="T866" i="1"/>
  <c r="AE863" i="1"/>
  <c r="T863" i="1"/>
  <c r="U863" i="1" s="1"/>
  <c r="AE530" i="1" l="1"/>
  <c r="T530" i="1"/>
  <c r="AE527" i="1"/>
  <c r="T527" i="1"/>
  <c r="AE524" i="1"/>
  <c r="AE135" i="1"/>
  <c r="T135" i="1"/>
  <c r="AE129" i="1"/>
  <c r="T129" i="1"/>
  <c r="AE132" i="1"/>
  <c r="T132" i="1"/>
  <c r="U132" i="1" s="1"/>
  <c r="AE126" i="1"/>
  <c r="T126" i="1"/>
  <c r="AE111" i="1"/>
  <c r="AE122" i="1"/>
  <c r="T122" i="1"/>
  <c r="AE119" i="1"/>
  <c r="T119" i="1"/>
  <c r="AE115" i="1"/>
  <c r="T115" i="1"/>
  <c r="AE110" i="1"/>
  <c r="T110" i="1"/>
  <c r="AE108" i="1"/>
  <c r="T108" i="1"/>
  <c r="AE105" i="1"/>
  <c r="T105" i="1"/>
  <c r="AE102" i="1"/>
  <c r="T102" i="1"/>
  <c r="AE99" i="1"/>
  <c r="T99" i="1"/>
  <c r="T996" i="1" l="1"/>
  <c r="U996" i="1" s="1"/>
  <c r="T999" i="1"/>
  <c r="U999" i="1" s="1"/>
  <c r="T1006" i="1"/>
  <c r="U1006" i="1" s="1"/>
  <c r="T993" i="1"/>
  <c r="U993" i="1" s="1"/>
  <c r="T1009" i="1"/>
  <c r="U1009" i="1" s="1"/>
  <c r="AE185" i="1"/>
  <c r="T185" i="1"/>
  <c r="U185" i="1" s="1"/>
  <c r="AE182" i="1"/>
  <c r="T182" i="1"/>
  <c r="U182" i="1" s="1"/>
  <c r="AE180" i="1"/>
  <c r="T180" i="1"/>
  <c r="AE177" i="1"/>
  <c r="T177" i="1"/>
  <c r="U177" i="1" s="1"/>
  <c r="T174" i="1"/>
  <c r="U174" i="1" s="1"/>
  <c r="AE174" i="1"/>
  <c r="T171" i="1"/>
  <c r="U171" i="1" s="1"/>
  <c r="AE171" i="1"/>
  <c r="T9" i="1"/>
</calcChain>
</file>

<file path=xl/sharedStrings.xml><?xml version="1.0" encoding="utf-8"?>
<sst xmlns="http://schemas.openxmlformats.org/spreadsheetml/2006/main" count="14341" uniqueCount="1106">
  <si>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</si>
  <si>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</si>
  <si>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</si>
  <si>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</si>
  <si>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</si>
  <si>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</si>
  <si>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</si>
  <si>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</si>
  <si>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</si>
  <si>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</si>
  <si>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</si>
  <si>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</si>
  <si>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</si>
  <si>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</si>
  <si>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</si>
  <si>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</si>
  <si>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</si>
  <si>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</si>
  <si>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</si>
  <si>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</si>
  <si>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</si>
  <si>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</si>
  <si>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</si>
  <si>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</si>
  <si>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</si>
  <si>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</si>
  <si>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</si>
  <si>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</si>
  <si>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</si>
  <si>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</si>
  <si>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</si>
  <si>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</si>
  <si>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</si>
  <si>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</si>
  <si>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</si>
  <si>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</si>
  <si>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</si>
  <si>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</si>
  <si>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</si>
  <si>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</si>
  <si>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</si>
  <si>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</si>
  <si>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</si>
  <si>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</si>
  <si>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</si>
  <si>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</si>
  <si>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</si>
  <si>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</si>
  <si>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</si>
  <si>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</si>
  <si>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</si>
  <si>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</si>
  <si>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</si>
  <si>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</si>
  <si>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</si>
  <si>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</si>
  <si>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</si>
  <si>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</si>
  <si>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</si>
  <si>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</si>
  <si>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</si>
  <si>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</si>
  <si>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</si>
  <si>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</si>
  <si>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</si>
  <si>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</si>
  <si>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</si>
  <si>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</si>
  <si>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</si>
  <si>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</si>
  <si>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</si>
  <si>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</si>
  <si>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</si>
  <si>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</si>
  <si>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</si>
  <si>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</si>
  <si>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</si>
  <si>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</si>
  <si>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</si>
  <si>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</si>
  <si>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</si>
  <si>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</si>
  <si>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</si>
  <si>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</si>
  <si>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</si>
  <si>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</si>
  <si>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</si>
  <si>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</si>
  <si>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</si>
  <si>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</si>
  <si>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</si>
  <si>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</si>
  <si>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</si>
  <si>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</si>
  <si>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</si>
  <si>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</si>
  <si>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</si>
  <si>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</si>
  <si>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</si>
  <si>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</si>
  <si>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</si>
  <si>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</si>
  <si>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</si>
  <si>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</si>
  <si>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</si>
  <si>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</si>
  <si>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</si>
  <si>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</si>
  <si>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</si>
  <si>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</si>
  <si>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</si>
  <si>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</si>
  <si>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</si>
  <si>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</si>
  <si>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</si>
  <si>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</si>
  <si>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</si>
  <si>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</si>
  <si>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</si>
  <si>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</si>
  <si>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</si>
  <si>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</si>
  <si>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</si>
  <si>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</si>
  <si>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</si>
  <si>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</si>
  <si>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</si>
  <si>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</si>
  <si>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</si>
  <si>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</si>
  <si>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</si>
  <si>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</si>
  <si>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</si>
  <si>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</si>
  <si>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</si>
  <si>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</si>
  <si>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</si>
  <si>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</si>
  <si>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</si>
  <si>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</si>
  <si>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</si>
  <si>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</si>
  <si>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</si>
  <si>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</si>
  <si>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</si>
  <si>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</si>
  <si>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</si>
  <si>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</si>
  <si>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</si>
  <si>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</si>
  <si>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</si>
  <si>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</si>
  <si>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</si>
  <si>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</si>
  <si>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</si>
  <si>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</si>
  <si>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</si>
  <si>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</si>
  <si>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</si>
  <si>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</si>
  <si>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</si>
  <si>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</si>
  <si>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</si>
  <si>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</si>
  <si>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</si>
  <si>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</si>
  <si>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</si>
  <si>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</si>
  <si>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</si>
  <si>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</si>
  <si>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</si>
  <si>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</si>
  <si>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</si>
  <si>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</si>
  <si>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</si>
  <si>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</si>
  <si>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</si>
  <si>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</si>
  <si>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</si>
  <si>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</si>
  <si>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</si>
  <si>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</si>
  <si>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</si>
  <si>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</si>
  <si>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</si>
  <si>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</si>
  <si>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</si>
  <si>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</si>
  <si>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</si>
  <si>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</si>
  <si>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</si>
  <si>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</si>
  <si>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</si>
  <si>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</si>
  <si>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</si>
  <si>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</si>
  <si>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</si>
  <si>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</si>
  <si>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</si>
  <si>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</si>
  <si>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</si>
  <si>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</si>
  <si>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</si>
  <si>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</si>
  <si>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</si>
  <si>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</si>
  <si>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</si>
  <si>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</si>
  <si>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</si>
  <si>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</si>
  <si>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</si>
  <si>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</si>
  <si>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</si>
  <si>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</si>
  <si>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</si>
  <si>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</si>
  <si>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11-117-K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</si>
  <si>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</si>
  <si>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</si>
  <si>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</si>
  <si>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</si>
  <si>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</si>
  <si>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</si>
  <si>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</si>
  <si>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</si>
  <si>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</si>
  <si>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</si>
  <si>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</si>
  <si>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</si>
  <si>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</si>
  <si>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</si>
  <si>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</si>
  <si>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</si>
  <si>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11-526-K</t>
  </si>
  <si>
    <t>2025 m.gegužė</t>
  </si>
  <si>
    <t>Nr. 11-527-K</t>
  </si>
  <si>
    <t>Nr. 11-528-K</t>
  </si>
  <si>
    <t>2026 m. balandis</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</si>
  <si>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</si>
  <si>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</si>
  <si>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</si>
  <si>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</si>
  <si>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</si>
  <si>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</si>
  <si>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</si>
  <si>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</si>
  <si>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</si>
  <si>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</si>
  <si>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</si>
  <si>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</si>
  <si>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</si>
  <si>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</si>
  <si>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</si>
  <si>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</si>
  <si>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</si>
  <si>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</si>
  <si>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</si>
  <si>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</si>
  <si>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</si>
  <si>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</si>
  <si>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</si>
  <si>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</si>
  <si>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</si>
  <si>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</si>
  <si>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</si>
  <si>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</si>
  <si>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</si>
  <si>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</si>
  <si>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</si>
  <si>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</si>
  <si>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</si>
  <si>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</si>
  <si>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</si>
  <si>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</si>
  <si>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</si>
  <si>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</si>
  <si>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</si>
  <si>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</si>
  <si>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</si>
  <si>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</si>
  <si>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</si>
  <si>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</si>
  <si>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</si>
  <si>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</si>
  <si>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</si>
  <si>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</si>
  <si>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</si>
  <si>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</si>
  <si>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</si>
  <si>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</si>
  <si>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</si>
  <si>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</si>
  <si>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</si>
  <si>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</si>
  <si>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</si>
  <si>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</si>
  <si>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</si>
  <si>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</si>
  <si>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</si>
  <si>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</si>
  <si>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</si>
  <si>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</si>
  <si>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</si>
  <si>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</si>
  <si>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</si>
  <si>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</si>
  <si>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</si>
  <si>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</si>
  <si>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</si>
  <si>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</si>
  <si>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</si>
  <si>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</si>
  <si>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</si>
  <si>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</si>
  <si>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</si>
  <si>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</si>
  <si>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</si>
  <si>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</si>
  <si>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</si>
  <si>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</si>
  <si>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</si>
  <si>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</si>
  <si>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</si>
  <si>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</si>
  <si>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</si>
  <si>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</si>
  <si>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</si>
  <si>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</si>
  <si>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</si>
  <si>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</si>
  <si>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</si>
  <si>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</si>
  <si>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</si>
  <si>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</si>
  <si>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</si>
  <si>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</si>
  <si>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</si>
  <si>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</si>
  <si>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</si>
  <si>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</si>
  <si>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</si>
  <si>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</si>
  <si>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</si>
  <si>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</si>
  <si>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</si>
  <si>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</si>
  <si>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</si>
  <si>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</si>
  <si>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</si>
  <si>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</si>
  <si>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</si>
  <si>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</si>
  <si>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</si>
  <si>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</si>
  <si>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</si>
  <si>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</si>
  <si>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</si>
  <si>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</si>
  <si>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</si>
  <si>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</si>
  <si>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</si>
  <si>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</si>
  <si>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</si>
  <si>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</si>
  <si>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</si>
  <si>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</si>
  <si>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</si>
  <si>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</si>
  <si>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</si>
  <si>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</si>
  <si>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</si>
  <si>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</si>
  <si>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</si>
  <si>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</si>
  <si>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</si>
  <si>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</si>
  <si>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</si>
  <si>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</si>
  <si>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</si>
  <si>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</si>
  <si>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</si>
  <si>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</si>
  <si>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</si>
  <si>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</si>
  <si>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</si>
  <si>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</si>
  <si>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</si>
  <si>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</si>
  <si>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 xml:space="preserve">Švenčionių  mieste registruotos ir veiklą vykdančios:  NVO (VšĮ arba Asociacija);  privatūs juridiniai asmenys </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</si>
  <si>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</si>
  <si>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</si>
  <si>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</si>
  <si>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</si>
  <si>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</si>
  <si>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</si>
  <si>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</si>
  <si>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</si>
  <si>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</si>
  <si>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</si>
  <si>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</si>
  <si>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</si>
  <si>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</si>
  <si>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</si>
  <si>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</si>
  <si>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</si>
  <si>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</si>
  <si>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</si>
  <si>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</si>
  <si>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</si>
  <si>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</si>
  <si>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</si>
  <si>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</si>
  <si>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</si>
  <si>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</si>
  <si>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</si>
  <si>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</si>
  <si>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</si>
  <si>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</si>
  <si>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</si>
  <si>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</si>
  <si>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</si>
  <si>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</si>
  <si>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</si>
  <si>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</si>
  <si>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Skuodo miesto 2023–2029 metų vietos plėtros strategija. Kvietimas „Pagalbos ekonomiškai neaktyviems asmenims įgyti kvalifikaciją  ir integruotis į darbo rinką iniciatyvos Skuodo mieste teikimas“</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</si>
  <si>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</si>
  <si>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</si>
  <si>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</si>
  <si>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</si>
  <si>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</si>
  <si>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</si>
  <si>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</si>
  <si>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</si>
  <si>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</si>
  <si>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</si>
  <si>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</si>
  <si>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</si>
  <si>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</si>
  <si>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</si>
  <si>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</si>
  <si>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</si>
  <si>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</si>
  <si>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</si>
  <si>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</si>
  <si>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</si>
  <si>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</si>
  <si>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</si>
  <si>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</si>
  <si>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</si>
  <si>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</si>
  <si>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</si>
  <si>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</si>
  <si>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</si>
  <si>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</si>
  <si>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</si>
  <si>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</si>
  <si>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</si>
  <si>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</si>
  <si>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</si>
  <si>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</si>
  <si>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</si>
  <si>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</si>
  <si>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</si>
  <si>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</si>
  <si>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</si>
  <si>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</si>
  <si>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</si>
  <si>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</si>
  <si>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</si>
  <si>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</si>
  <si>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</si>
  <si>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</si>
  <si>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</si>
  <si>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</si>
  <si>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</si>
  <si>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</si>
  <si>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</si>
  <si>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</si>
  <si>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</si>
  <si>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</si>
  <si>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</si>
  <si>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</si>
  <si>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</si>
  <si>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</si>
  <si>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</si>
  <si>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</si>
  <si>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</si>
  <si>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</si>
  <si>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</si>
  <si>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</si>
  <si>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</si>
  <si>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</si>
  <si>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</si>
  <si>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</si>
  <si>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</si>
  <si>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</si>
  <si>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</si>
  <si>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</si>
  <si>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</si>
  <si>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</si>
  <si>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</si>
  <si>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</si>
  <si>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</si>
  <si>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</si>
  <si>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</si>
  <si>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</si>
  <si>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</si>
  <si>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</si>
  <si>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</si>
  <si>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</si>
  <si>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</si>
  <si>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</si>
  <si>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</si>
  <si>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</si>
  <si>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</si>
  <si>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</si>
  <si>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</si>
  <si>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</si>
  <si>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</si>
  <si>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</si>
  <si>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</si>
  <si>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</si>
  <si>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</si>
  <si>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</si>
  <si>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</si>
  <si>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</si>
  <si>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</si>
  <si>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</si>
  <si>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</si>
  <si>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</si>
  <si>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</si>
  <si>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</si>
  <si>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</si>
  <si>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</si>
  <si>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</si>
  <si>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</si>
  <si>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</si>
  <si>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</si>
  <si>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</si>
  <si>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</si>
  <si>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</si>
  <si>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</si>
  <si>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</si>
  <si>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</si>
  <si>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</si>
  <si>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</si>
  <si>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</si>
  <si>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</si>
  <si>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</si>
  <si>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</si>
  <si>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</si>
  <si>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</si>
  <si>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</si>
  <si>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</si>
  <si>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</si>
  <si>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</si>
  <si>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</si>
  <si>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</si>
  <si>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</si>
  <si>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</si>
  <si>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</si>
  <si>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</si>
  <si>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</si>
  <si>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</si>
  <si>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</si>
  <si>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</si>
  <si>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</si>
  <si>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</si>
  <si>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</si>
  <si>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</si>
  <si>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</si>
  <si>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</si>
  <si>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</si>
  <si>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</si>
  <si>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</si>
  <si>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</si>
  <si>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</si>
  <si>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</si>
  <si>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</si>
  <si>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</si>
  <si>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</si>
  <si>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</si>
  <si>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</si>
  <si>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</si>
  <si>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</si>
  <si>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</si>
  <si>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</si>
  <si>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</si>
  <si>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</si>
  <si>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</si>
  <si>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</si>
  <si>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</si>
  <si>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</si>
  <si>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</si>
  <si>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</si>
  <si>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</si>
  <si>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</si>
  <si>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</si>
  <si>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</si>
  <si>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</si>
  <si>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</si>
  <si>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</si>
  <si>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</si>
  <si>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</si>
  <si>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</si>
  <si>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</si>
  <si>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</si>
  <si>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</si>
  <si>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</si>
  <si>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</si>
  <si>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</si>
  <si>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</si>
  <si>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</si>
  <si>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</si>
  <si>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</si>
  <si>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</si>
  <si>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</si>
  <si>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</si>
  <si>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</si>
  <si>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</si>
  <si>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</si>
  <si>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</si>
  <si>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</si>
  <si>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</si>
  <si>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</si>
  <si>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</si>
  <si>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</si>
  <si>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</si>
  <si>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</si>
  <si>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</si>
  <si>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</si>
  <si>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</si>
  <si>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</si>
  <si>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</si>
  <si>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</si>
  <si>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</si>
  <si>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</si>
  <si>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</si>
  <si>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</si>
  <si>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</si>
  <si>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</si>
  <si>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</si>
  <si>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</si>
  <si>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</si>
  <si>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</si>
  <si>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</si>
  <si>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</si>
  <si>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</si>
  <si>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</si>
  <si>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</si>
  <si>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</si>
  <si>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</si>
  <si>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</si>
  <si>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</si>
  <si>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</si>
  <si>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</si>
  <si>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</si>
  <si>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</si>
  <si>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</si>
  <si>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</si>
  <si>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</si>
  <si>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</si>
  <si>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</si>
  <si>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</si>
  <si>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</si>
  <si>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</si>
  <si>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</si>
  <si>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</si>
  <si>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</si>
  <si>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</si>
  <si>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</si>
  <si>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</si>
  <si>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</si>
  <si>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</si>
  <si>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</si>
  <si>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</si>
  <si>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</si>
  <si>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</si>
  <si>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</si>
  <si>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</si>
  <si>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</si>
  <si>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</si>
  <si>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</si>
  <si>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</si>
  <si>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</si>
  <si>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</si>
  <si>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</si>
  <si>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</si>
  <si>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</si>
  <si>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</si>
  <si>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</si>
  <si>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</si>
  <si>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</si>
  <si>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</si>
  <si>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</si>
  <si>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</si>
  <si>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</si>
  <si>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</si>
  <si>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</si>
  <si>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</si>
  <si>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</si>
  <si>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</si>
  <si>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</si>
  <si>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</si>
  <si>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</si>
  <si>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</si>
  <si>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</si>
  <si>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</si>
  <si>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</si>
  <si>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</si>
  <si>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</si>
  <si>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</si>
  <si>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</si>
  <si>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</si>
  <si>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</si>
  <si>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</si>
  <si>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</si>
  <si>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</si>
  <si>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</si>
  <si>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</si>
  <si>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</si>
  <si>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</si>
  <si>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</si>
  <si>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</si>
  <si>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</si>
  <si>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</si>
  <si>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</si>
  <si>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</si>
  <si>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</si>
  <si>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</si>
  <si>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</si>
  <si>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</si>
  <si>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</si>
  <si>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</si>
  <si>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</si>
  <si>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</si>
  <si>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</si>
  <si>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</si>
  <si>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</si>
  <si>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</si>
  <si>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</si>
  <si>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</si>
  <si>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</si>
  <si>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</si>
  <si>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</si>
  <si>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</si>
  <si>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</si>
  <si>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</si>
  <si>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</si>
  <si>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</si>
  <si>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</si>
  <si>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</si>
  <si>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</si>
  <si>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</si>
  <si>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</si>
  <si>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</si>
  <si>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</si>
  <si>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</si>
  <si>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</si>
  <si>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</si>
  <si>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</si>
  <si>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</si>
  <si>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</si>
  <si>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</si>
  <si>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</si>
  <si>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</si>
  <si>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</si>
  <si>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</si>
  <si>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</si>
  <si>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</si>
  <si>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</si>
  <si>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</si>
  <si>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</si>
  <si>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</si>
  <si>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</si>
  <si>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</si>
  <si>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</si>
  <si>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</si>
  <si>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</si>
  <si>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</si>
  <si>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</si>
  <si>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</si>
  <si>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</si>
  <si>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</si>
  <si>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</si>
  <si>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</si>
  <si>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</si>
  <si>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</si>
  <si>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</si>
  <si>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</si>
  <si>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</si>
  <si>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</si>
  <si>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</si>
  <si>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</si>
  <si>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</si>
  <si>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</si>
  <si>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</si>
  <si>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</si>
  <si>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</si>
  <si>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</si>
  <si>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</si>
  <si>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</si>
  <si>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</si>
  <si>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</si>
  <si>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</si>
  <si>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</si>
  <si>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</si>
  <si>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</si>
  <si>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</si>
  <si>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</si>
  <si>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</si>
  <si>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</si>
  <si>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</si>
  <si>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</si>
  <si>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</si>
  <si>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</si>
  <si>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</si>
  <si>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</si>
  <si>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</si>
  <si>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</si>
  <si>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</si>
  <si>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</si>
  <si>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</si>
  <si>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</si>
  <si>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</si>
  <si>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</si>
  <si>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</si>
  <si>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</si>
  <si>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</si>
  <si>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</si>
  <si>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11-731-K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</si>
  <si>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</si>
  <si>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</si>
  <si>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</si>
  <si>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</si>
  <si>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</si>
  <si>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</si>
  <si>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</si>
  <si>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</si>
  <si>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</si>
  <si>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</si>
  <si>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</si>
  <si>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</si>
  <si>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</si>
  <si>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</si>
  <si>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</si>
  <si>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</si>
  <si>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</si>
  <si>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</si>
  <si>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</si>
  <si>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</si>
  <si>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</si>
  <si>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</si>
  <si>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</si>
  <si>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</si>
  <si>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</si>
  <si>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</si>
  <si>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</si>
  <si>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</si>
  <si>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</si>
  <si>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VšĮ arba asociacijos
2. Privatūs juridiniai asmenys,  kurie veiklą vykdo vietos plėtros strategijos įgyvendinimo teritorijoje t.y. Pasvalio mieste</t>
  </si>
  <si>
    <t xml:space="preserve">Nr. 11-760-K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</si>
  <si>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</si>
  <si>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</si>
  <si>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</si>
  <si>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</si>
  <si>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</si>
  <si>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</si>
  <si>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</si>
  <si>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</si>
  <si>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</si>
  <si>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</si>
  <si>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</si>
  <si>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</si>
  <si>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</si>
  <si>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</si>
  <si>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</si>
  <si>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</si>
  <si>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</si>
  <si>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</si>
  <si>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</si>
  <si>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</si>
  <si>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</si>
  <si>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</si>
  <si>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</si>
  <si>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</si>
  <si>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</si>
  <si>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</si>
  <si>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</si>
  <si>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</si>
  <si>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</si>
  <si>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</si>
  <si>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</si>
  <si>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</si>
  <si>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</si>
  <si>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</si>
  <si>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</si>
  <si>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</si>
  <si>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</si>
  <si>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</si>
  <si>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</si>
  <si>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</si>
  <si>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</si>
  <si>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</si>
  <si>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</si>
  <si>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</si>
  <si>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</si>
  <si>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</si>
  <si>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</si>
  <si>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Nr. 11-655-K</t>
  </si>
  <si>
    <t>Nr. 11-656-K</t>
  </si>
  <si>
    <t>Nr. 11-657-K</t>
  </si>
  <si>
    <t>Nr. 11-658-K</t>
  </si>
  <si>
    <t>Nr. 11-659-K</t>
  </si>
  <si>
    <t>Nr. 11-660-K</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</si>
  <si>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</si>
  <si>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</si>
  <si>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</si>
  <si>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</si>
  <si>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</si>
  <si>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</si>
  <si>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</si>
  <si>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</si>
  <si>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</si>
  <si>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</si>
  <si>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</si>
  <si>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</si>
  <si>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</si>
  <si>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</si>
  <si>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</si>
  <si>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</si>
  <si>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</si>
  <si>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</si>
  <si>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</si>
  <si>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</si>
  <si>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</si>
  <si>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</si>
  <si>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</si>
  <si>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</si>
  <si>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</si>
  <si>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</si>
  <si>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</si>
  <si>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</si>
  <si>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</si>
  <si>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</si>
  <si>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</si>
  <si>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</si>
  <si>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</si>
  <si>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</si>
  <si>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</si>
  <si>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</si>
  <si>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</si>
  <si>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</si>
  <si>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</si>
  <si>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</si>
  <si>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</si>
  <si>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</si>
  <si>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</si>
  <si>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</si>
  <si>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</si>
  <si>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</si>
  <si>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</si>
  <si>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</si>
  <si>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</si>
  <si>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</si>
  <si>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</si>
  <si>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</si>
  <si>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</si>
  <si>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</si>
  <si>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</si>
  <si>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</si>
  <si>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</si>
  <si>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</si>
  <si>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</si>
  <si>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</si>
  <si>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</si>
  <si>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</si>
  <si>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</si>
  <si>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</si>
  <si>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</si>
  <si>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</si>
  <si>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</si>
  <si>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</si>
  <si>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</si>
  <si>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</si>
  <si>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</si>
  <si>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</si>
  <si>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</si>
  <si>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</si>
  <si>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r>
      <t xml:space="preserve">   </t>
    </r>
    <r>
      <rPr>
        <i/>
        <sz val="10"/>
        <rFont val="Calibri"/>
        <family val="2"/>
        <scheme val="minor"/>
      </rPr>
      <t>2025 m. kovas</t>
    </r>
  </si>
  <si>
    <t>2025 m.rugpjūtis</t>
  </si>
  <si>
    <t xml:space="preserve">Nr. 11-464-K </t>
  </si>
  <si>
    <t>Šakių miesto vietos veiklos grupės 2023-2029 m. vietos plėtros strategija. 
Kvietimas "Užimtumo veiklų organizavimas, didinant socialiai pažeidžiamų asmenų integraciją į visuomenę Šakių mieste"</t>
  </si>
  <si>
    <t xml:space="preserve">Nr. 11-567-K </t>
  </si>
  <si>
    <t xml:space="preserve">Nr. 11-076-K </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</si>
  <si>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</si>
  <si>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Šilutės miesto 2023–2029 m. vietos plėtros strategija. 
Kvietimas "Iniciatyvų, skirtų paskatinti gyventojų verslumą, įgyvendinimas"</t>
  </si>
  <si>
    <t>2025 kovo mėn.</t>
  </si>
  <si>
    <t>2025 gegužės mėn.</t>
  </si>
  <si>
    <r>
      <t xml:space="preserve"> </t>
    </r>
    <r>
      <rPr>
        <strike/>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</si>
  <si>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rPr>
        <strike/>
        <sz val="10"/>
        <rFont val="Calibri"/>
        <family val="2"/>
        <scheme val="minor"/>
      </rPr>
      <t xml:space="preserve">Nr. 11-718-K
</t>
    </r>
    <r>
      <rPr>
        <sz val="10"/>
        <rFont val="Calibri"/>
        <family val="2"/>
        <scheme val="minor"/>
      </rPr>
      <t>Nebeplanuojamas</t>
    </r>
  </si>
  <si>
    <t>Nr. 11-661-K</t>
  </si>
  <si>
    <t xml:space="preserve">Nr. 11-244-K
</t>
  </si>
  <si>
    <t>Nr. 11-245-K</t>
  </si>
  <si>
    <t>Nr. 11-226-K</t>
  </si>
  <si>
    <t>2025 m.  balandis</t>
  </si>
  <si>
    <t xml:space="preserve">1.Viešieji juridiniai asmenys, kurių veiklos vykdymo vieta yra Molėtų mieste;   
2.Privatūs juridiniai asmenys, kurių veiklos vykdymo vieta yra Molėtų mieste.
</t>
  </si>
  <si>
    <t xml:space="preserve">Nr. 11-483-K </t>
  </si>
  <si>
    <t>Nr. 11-482-K</t>
  </si>
  <si>
    <t xml:space="preserve">Nr. 11-120-K </t>
  </si>
  <si>
    <t xml:space="preserve">Nr. 11-121-K
</t>
  </si>
  <si>
    <t>Nr. 11-122-K</t>
  </si>
  <si>
    <t xml:space="preserve">Nr. 11-123-K
</t>
  </si>
  <si>
    <t>Nr. 11-124-K</t>
  </si>
  <si>
    <t xml:space="preserve">Nr. 11-105-K </t>
  </si>
  <si>
    <t xml:space="preserve">Nr. 11-106-K </t>
  </si>
  <si>
    <r>
      <rPr>
        <strike/>
        <sz val="10"/>
        <rFont val="Calibri"/>
        <family val="2"/>
        <scheme val="minor"/>
      </rPr>
      <t>Nr. 11-480-K</t>
    </r>
    <r>
      <rPr>
        <sz val="10"/>
        <rFont val="Calibri"/>
        <family val="2"/>
        <scheme val="minor"/>
      </rPr>
      <t xml:space="preserve">
Nebeplanuojamas</t>
    </r>
  </si>
  <si>
    <r>
      <t xml:space="preserve">Nr. 11-529-K
</t>
    </r>
    <r>
      <rPr>
        <sz val="10"/>
        <rFont val="Calibri"/>
        <family val="2"/>
        <scheme val="minor"/>
      </rPr>
      <t xml:space="preserve">Nebeplanuojamas
</t>
    </r>
  </si>
  <si>
    <r>
      <t xml:space="preserve">Nr. 11-530-K
</t>
    </r>
    <r>
      <rPr>
        <sz val="10"/>
        <rFont val="Calibri"/>
        <family val="2"/>
        <scheme val="minor"/>
      </rPr>
      <t xml:space="preserve">Nebeplanuojamas
</t>
    </r>
  </si>
  <si>
    <r>
      <rPr>
        <strike/>
        <sz val="10"/>
        <rFont val="Calibri"/>
        <family val="2"/>
        <scheme val="minor"/>
      </rPr>
      <t xml:space="preserve">Nr. 11-009-K </t>
    </r>
    <r>
      <rPr>
        <sz val="10"/>
        <rFont val="Calibri"/>
        <family val="2"/>
        <charset val="186"/>
        <scheme val="minor"/>
      </rPr>
      <t xml:space="preserve">
(Įvykusio kvietimo metu, nepateikti PĮP)</t>
    </r>
  </si>
  <si>
    <r>
      <rPr>
        <strike/>
        <sz val="10"/>
        <rFont val="Calibri"/>
        <family val="2"/>
        <scheme val="minor"/>
      </rPr>
      <t>Nr. 11-116-K</t>
    </r>
    <r>
      <rPr>
        <sz val="10"/>
        <rFont val="Calibri"/>
        <family val="2"/>
        <charset val="186"/>
        <scheme val="minor"/>
      </rPr>
      <t xml:space="preserve">
(Įvykusio kvietimo metu, neatrinkti PĮP)</t>
    </r>
  </si>
  <si>
    <r>
      <rPr>
        <strike/>
        <sz val="10"/>
        <rFont val="Calibri"/>
        <family val="2"/>
        <scheme val="minor"/>
      </rPr>
      <t>Nr. 11-118-K</t>
    </r>
    <r>
      <rPr>
        <sz val="10"/>
        <rFont val="Calibri"/>
        <family val="2"/>
        <charset val="186"/>
        <scheme val="minor"/>
      </rPr>
      <t xml:space="preserve">
(Įvykusio kvietimo metu, nepateikti PĮP)</t>
    </r>
  </si>
  <si>
    <r>
      <rPr>
        <strike/>
        <sz val="10"/>
        <rFont val="Calibri"/>
        <family val="2"/>
        <scheme val="minor"/>
      </rPr>
      <t>Nr. 11-236-K</t>
    </r>
    <r>
      <rPr>
        <sz val="10"/>
        <rFont val="Calibri"/>
        <family val="2"/>
        <charset val="186"/>
        <scheme val="minor"/>
      </rPr>
      <t xml:space="preserve">
(Įvykusio kvietimo metu, nepateikti PĮP)</t>
    </r>
  </si>
  <si>
    <r>
      <rPr>
        <strike/>
        <sz val="10"/>
        <rFont val="Calibri"/>
        <family val="2"/>
        <scheme val="minor"/>
      </rPr>
      <t>Nr. 11-238-K</t>
    </r>
    <r>
      <rPr>
        <sz val="10"/>
        <rFont val="Calibri"/>
        <family val="2"/>
        <charset val="186"/>
        <scheme val="minor"/>
      </rPr>
      <t xml:space="preserve">
(Įvykusio kvietimo metu, nepateikti PĮP)</t>
    </r>
  </si>
  <si>
    <t xml:space="preserve">Kelmės  miesto vietos grupės 2023-2029 m. vietos plėtros strategija. Kvietimas „Gyventojų poreikius atitinkančių socialinių paslaugų plėtra“ </t>
  </si>
  <si>
    <t xml:space="preserve">Nr. 11-764-K </t>
  </si>
  <si>
    <r>
      <rPr>
        <strike/>
        <sz val="10"/>
        <color theme="1"/>
        <rFont val="Calibri"/>
        <family val="2"/>
        <scheme val="minor"/>
      </rPr>
      <t>Nr. 11-761-K</t>
    </r>
    <r>
      <rPr>
        <sz val="10"/>
        <color theme="1"/>
        <rFont val="Calibri"/>
        <family val="2"/>
        <charset val="186"/>
        <scheme val="minor"/>
      </rPr>
      <t xml:space="preserve"> 
(Įvykusio kvietimo metu, nepateikti PĮP)</t>
    </r>
  </si>
  <si>
    <t>Nr. 11-559-K</t>
  </si>
  <si>
    <t xml:space="preserve">Nr. 11-560-K </t>
  </si>
  <si>
    <t>Nr. 11-561-K</t>
  </si>
  <si>
    <r>
      <rPr>
        <strike/>
        <sz val="10"/>
        <rFont val="Calibri"/>
        <family val="2"/>
        <scheme val="minor"/>
      </rPr>
      <t>Nr. 11-550-K</t>
    </r>
    <r>
      <rPr>
        <sz val="10"/>
        <rFont val="Calibri"/>
        <family val="2"/>
        <charset val="186"/>
        <scheme val="minor"/>
      </rPr>
      <t xml:space="preserve">
(Įvykusio kvietimo metu, nepateikti PĮP)</t>
    </r>
  </si>
  <si>
    <r>
      <rPr>
        <strike/>
        <sz val="10"/>
        <rFont val="Calibri"/>
        <family val="2"/>
        <scheme val="minor"/>
      </rPr>
      <t>Nr. 11-551-K</t>
    </r>
    <r>
      <rPr>
        <sz val="10"/>
        <rFont val="Calibri"/>
        <family val="2"/>
        <charset val="186"/>
        <scheme val="minor"/>
      </rPr>
      <t xml:space="preserve">
(Įvykusio kvietimo metu, nepateikti PĮP)</t>
    </r>
  </si>
  <si>
    <t>Nr. 11-736-K</t>
  </si>
  <si>
    <r>
      <rPr>
        <strike/>
        <sz val="10"/>
        <rFont val="Calibri"/>
        <family val="2"/>
        <scheme val="minor"/>
      </rPr>
      <t>Nr. 11-730-K</t>
    </r>
    <r>
      <rPr>
        <sz val="10"/>
        <rFont val="Calibri"/>
        <family val="2"/>
        <charset val="186"/>
        <scheme val="minor"/>
      </rPr>
      <t xml:space="preserve">
(Įvykusio kvietimo metu, nepateikti PĮP)</t>
    </r>
  </si>
  <si>
    <t>Nr. 11-202-K</t>
  </si>
  <si>
    <r>
      <rPr>
        <strike/>
        <sz val="10"/>
        <rFont val="Calibri"/>
        <family val="2"/>
        <scheme val="minor"/>
      </rPr>
      <t>Nr. 11-193-K</t>
    </r>
    <r>
      <rPr>
        <sz val="10"/>
        <rFont val="Calibri"/>
        <family val="2"/>
        <charset val="186"/>
        <scheme val="minor"/>
      </rPr>
      <t xml:space="preserve">
(Įvykusio kvietimo metu, neatrinkti PĮP)</t>
    </r>
  </si>
  <si>
    <t>Viešieji ir privatūs juridiniai asmenys, kurie veiklą vykdo vietos plėtros strategijos įgyvendinimo teritorijoje"</t>
  </si>
  <si>
    <r>
      <rPr>
        <strike/>
        <sz val="10"/>
        <rFont val="Calibri"/>
        <family val="2"/>
        <scheme val="minor"/>
      </rPr>
      <t xml:space="preserve">Nr. 11-491-K </t>
    </r>
    <r>
      <rPr>
        <sz val="10"/>
        <rFont val="Calibri"/>
        <family val="2"/>
        <charset val="186"/>
        <scheme val="minor"/>
      </rPr>
      <t xml:space="preserve">
(Įvykusio kvietimo metu, nepateikti PĮP)</t>
    </r>
  </si>
  <si>
    <t>Nr. 11-496-K</t>
  </si>
  <si>
    <r>
      <t xml:space="preserve">Nr. 11-494-K
</t>
    </r>
    <r>
      <rPr>
        <sz val="10"/>
        <rFont val="Calibri"/>
        <family val="2"/>
        <scheme val="minor"/>
      </rPr>
      <t>Nebeplanuojamas</t>
    </r>
  </si>
  <si>
    <r>
      <t xml:space="preserve">Nr. 11-495-K
</t>
    </r>
    <r>
      <rPr>
        <sz val="10"/>
        <rFont val="Calibri"/>
        <family val="2"/>
        <scheme val="minor"/>
      </rPr>
      <t>Nebeplanuojamas</t>
    </r>
  </si>
  <si>
    <t>1.	Socialiniai verslai, atitinkantys socialiniam verslui
taikomus kriterijus, kaip jie apibrėžti Socialinio verslo paramos taisyklėse
2.	Juridinio asmens (socialinio verslo) filialas ar
atstovybė, jeigu tas filialas ar atstovybė vykdo veiklą Gargždų mieste</t>
  </si>
  <si>
    <t xml:space="preserve">Nr. 11-314-K </t>
  </si>
  <si>
    <r>
      <t xml:space="preserve">Nr. 11-535-K
</t>
    </r>
    <r>
      <rPr>
        <sz val="10"/>
        <rFont val="Calibri"/>
        <family val="2"/>
        <scheme val="minor"/>
      </rPr>
      <t>(Įvykusio kvietimo metu, nepateikti PĮP)</t>
    </r>
  </si>
  <si>
    <r>
      <t xml:space="preserve">Nr. 11-538-K
</t>
    </r>
    <r>
      <rPr>
        <sz val="10"/>
        <rFont val="Calibri"/>
        <family val="2"/>
        <scheme val="minor"/>
      </rPr>
      <t>(Įvykusio kvietimo metu, nepateikti PĮP)</t>
    </r>
  </si>
  <si>
    <t xml:space="preserve">Nr. 11-572-K </t>
  </si>
  <si>
    <t xml:space="preserve">Nr. 11-573-K </t>
  </si>
  <si>
    <t xml:space="preserve">Nr. 11-574-K </t>
  </si>
  <si>
    <r>
      <t xml:space="preserve">Nr. 11-566-K 
</t>
    </r>
    <r>
      <rPr>
        <sz val="10"/>
        <rFont val="Calibri"/>
        <family val="2"/>
        <scheme val="minor"/>
      </rPr>
      <t>(Įvykusio kvietimo metu, nepateikti PĮP)</t>
    </r>
  </si>
  <si>
    <t>Nr. 11-016-K</t>
  </si>
  <si>
    <r>
      <rPr>
        <strike/>
        <sz val="10"/>
        <rFont val="Calibri"/>
        <family val="2"/>
        <scheme val="minor"/>
      </rPr>
      <t>Nr. 11-015-K</t>
    </r>
    <r>
      <rPr>
        <sz val="10"/>
        <rFont val="Calibri"/>
        <family val="2"/>
        <charset val="186"/>
        <scheme val="minor"/>
      </rPr>
      <t xml:space="preserve">
(Įvykusio kvietimo metu, nepateikti PĮP)</t>
    </r>
  </si>
  <si>
    <t xml:space="preserve">Nr. 11-599-K </t>
  </si>
  <si>
    <t xml:space="preserve">Nr. 11-600-K </t>
  </si>
  <si>
    <t xml:space="preserve">Nr. 11-601-K </t>
  </si>
  <si>
    <r>
      <t xml:space="preserve">Nr. 11-597-K 
</t>
    </r>
    <r>
      <rPr>
        <sz val="10"/>
        <rFont val="Calibri"/>
        <family val="2"/>
        <scheme val="minor"/>
      </rPr>
      <t>(Įvykusio kvietimo metu, nepateikti PĮP)</t>
    </r>
  </si>
  <si>
    <r>
      <t xml:space="preserve">Nr. 11-596-K 
</t>
    </r>
    <r>
      <rPr>
        <sz val="10"/>
        <rFont val="Calibri"/>
        <family val="2"/>
        <scheme val="minor"/>
      </rPr>
      <t>(Įvykusio kvietimo metu, nepateikti PĮP)</t>
    </r>
  </si>
  <si>
    <r>
      <t xml:space="preserve">Nr. 11-286-K
</t>
    </r>
    <r>
      <rPr>
        <sz val="10"/>
        <rFont val="Calibri"/>
        <family val="2"/>
        <scheme val="minor"/>
      </rPr>
      <t>Nebeplanuojamas</t>
    </r>
  </si>
  <si>
    <t>Nr. 11-287-K</t>
  </si>
  <si>
    <t>Jonavos miesto vietos veiklos grupės Jonavos miesto vietos plėtros strategijos 2023-2029 m. įgyvendinimas. 
Kvietimas "Bendruomenės inicijuojamų socialinių veiklų vykdymas, stiprinant socialinius ryšius (2 etapas)"</t>
  </si>
  <si>
    <t>Nr. 11-077-K</t>
  </si>
  <si>
    <r>
      <t xml:space="preserve">Nr. 11-072-K
</t>
    </r>
    <r>
      <rPr>
        <sz val="10"/>
        <rFont val="Calibri"/>
        <family val="2"/>
        <scheme val="minor"/>
      </rPr>
      <t>(Įvykusio kvietimo metu, nepateikti PĮP)</t>
    </r>
  </si>
  <si>
    <r>
      <t xml:space="preserve">Nr. 11-525-K
</t>
    </r>
    <r>
      <rPr>
        <sz val="10"/>
        <rFont val="Calibri"/>
        <family val="2"/>
        <scheme val="minor"/>
      </rPr>
      <t>Nebeplanuojamas</t>
    </r>
  </si>
  <si>
    <t>Nr. 11-614-K</t>
  </si>
  <si>
    <t>Nr. 11-017-K</t>
  </si>
  <si>
    <r>
      <t xml:space="preserve">Nr. 11-011-K
</t>
    </r>
    <r>
      <rPr>
        <sz val="10"/>
        <rFont val="Calibri"/>
        <family val="2"/>
        <scheme val="minor"/>
      </rPr>
      <t>(Įvykusio kvietimo metu, nepateikti PĮP)</t>
    </r>
  </si>
  <si>
    <t>Nr. 11-723-K</t>
  </si>
  <si>
    <t>Nr. 11-724-K</t>
  </si>
  <si>
    <t xml:space="preserve">   2025 m. liepa</t>
  </si>
  <si>
    <t>Nr. 11-725-K</t>
  </si>
  <si>
    <t>Nr. 11-726-K</t>
  </si>
  <si>
    <t xml:space="preserve">Nr. 11-215-K </t>
  </si>
  <si>
    <t xml:space="preserve">Nr. 11-216-K </t>
  </si>
  <si>
    <r>
      <t xml:space="preserve">Nr. 11-520-K
</t>
    </r>
    <r>
      <rPr>
        <sz val="10"/>
        <rFont val="Calibri"/>
        <family val="2"/>
        <scheme val="minor"/>
      </rPr>
      <t>(Įvykusio kvietimo metu, nepateikti PĮP)</t>
    </r>
  </si>
  <si>
    <r>
      <t xml:space="preserve">Ukmergės miesto vietos veiklos grupės 2023-2027 m.vietos plėtros strategijos įgyvendinimas. 
</t>
    </r>
    <r>
      <rPr>
        <sz val="10"/>
        <rFont val="Calibri"/>
        <family val="2"/>
        <scheme val="minor"/>
      </rPr>
      <t>Kvietimas "Sociokultūrinių veiklų organizavimui"</t>
    </r>
  </si>
  <si>
    <r>
      <t xml:space="preserve">   </t>
    </r>
    <r>
      <rPr>
        <i/>
        <sz val="10"/>
        <rFont val="Calibri"/>
        <family val="2"/>
        <scheme val="minor"/>
      </rPr>
      <t>2025 m. liepa</t>
    </r>
  </si>
  <si>
    <t xml:space="preserve">Nr. 11-701-K 
</t>
  </si>
  <si>
    <t xml:space="preserve">2025 m. liepa
</t>
  </si>
  <si>
    <t>Bendruomenės inicijuotos vietos plėtros projektai, kuriuos įgyvendino nevyriausybinės organizacijos ir (arba) kurie įgyvendinti kartu su partneriu</t>
  </si>
  <si>
    <t xml:space="preserve">Nr. 11-709-K </t>
  </si>
  <si>
    <r>
      <t xml:space="preserve"> </t>
    </r>
    <r>
      <rPr>
        <sz val="10"/>
        <rFont val="Calibri"/>
        <family val="2"/>
        <charset val="186"/>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</si>
  <si>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t>2025 m. rugjūtis</t>
  </si>
  <si>
    <t xml:space="preserve">Nr. 11-362-K </t>
  </si>
  <si>
    <t xml:space="preserve">Nr. 11-363-K </t>
  </si>
  <si>
    <r>
      <t xml:space="preserve">Nr. 11-357-K 
</t>
    </r>
    <r>
      <rPr>
        <sz val="10"/>
        <rFont val="Calibri"/>
        <family val="2"/>
        <scheme val="minor"/>
      </rPr>
      <t>(Įvykusio kvietimo metu, nepateikti PĮP)</t>
    </r>
  </si>
  <si>
    <r>
      <t xml:space="preserve">Nr. 11-358-K 
</t>
    </r>
    <r>
      <rPr>
        <sz val="10"/>
        <rFont val="Calibri"/>
        <family val="2"/>
        <scheme val="minor"/>
      </rPr>
      <t>(Įvykusio kvietimo metu, nepateikti PĮP)</t>
    </r>
  </si>
  <si>
    <t>Nr. 11-484-K</t>
  </si>
  <si>
    <t>Nr. 11-737-K</t>
  </si>
  <si>
    <t>Nr. 11-738-K</t>
  </si>
  <si>
    <r>
      <t xml:space="preserve">Nr. 11-733-K
</t>
    </r>
    <r>
      <rPr>
        <sz val="10"/>
        <rFont val="Calibri"/>
        <family val="2"/>
        <scheme val="minor"/>
      </rPr>
      <t>(Įvykusio kvietimo metu, nepateikti PĮP)</t>
    </r>
  </si>
  <si>
    <t>Nr. 11-139-K</t>
  </si>
  <si>
    <t>Nr. 11-140- K</t>
  </si>
  <si>
    <t>Nr. 11-186-K</t>
  </si>
  <si>
    <r>
      <t xml:space="preserve">Nr. 11-177-K
</t>
    </r>
    <r>
      <rPr>
        <sz val="10"/>
        <rFont val="Calibri"/>
        <family val="2"/>
        <scheme val="minor"/>
      </rPr>
      <t>(Įvykusio kvietimo metu, nepateikti PĮP)</t>
    </r>
  </si>
  <si>
    <t>Nr. 11-187-K</t>
  </si>
  <si>
    <t>Šakių miesto vietos veiklos grupės 2023-2029 m. vietos plėtros strategija. 
Kvietimas "Ekonominio aktyvumo skatinimas, ugdant darbo rinkoje reikalingus ir verslumo įgūdžius"</t>
  </si>
  <si>
    <t>Nr. 11-227-K</t>
  </si>
  <si>
    <t>Nr. 11-168-K</t>
  </si>
  <si>
    <t>Nr. 11-315-K</t>
  </si>
  <si>
    <t>Nr. 11-053-K</t>
  </si>
  <si>
    <t xml:space="preserve">2025 m. rugsėjis </t>
  </si>
  <si>
    <t xml:space="preserve">Nr. 11-054-K
</t>
  </si>
  <si>
    <t>Joniškio miesto 2023-2029 m. vietos plėtros strategija. "Bendradarbiauti su kitų miestų VVG sprendžiant socialinės atskirties problemas"</t>
  </si>
  <si>
    <r>
      <t xml:space="preserve">Nr. 11-043-K
</t>
    </r>
    <r>
      <rPr>
        <sz val="10"/>
        <rFont val="Calibri"/>
        <family val="2"/>
        <scheme val="minor"/>
      </rPr>
      <t>(Įvykusio kvietimo metu, nepateikti PĮP)</t>
    </r>
  </si>
  <si>
    <r>
      <t xml:space="preserve">Nr. 11-047-K
</t>
    </r>
    <r>
      <rPr>
        <sz val="10"/>
        <rFont val="Calibri"/>
        <family val="2"/>
        <scheme val="minor"/>
      </rPr>
      <t>(Įvykusio kvietimo metu, nepateikti PĮP)</t>
    </r>
  </si>
  <si>
    <r>
      <t xml:space="preserve">Nr. 11-046-K 
</t>
    </r>
    <r>
      <rPr>
        <sz val="10"/>
        <rFont val="Calibri"/>
        <family val="2"/>
        <scheme val="minor"/>
      </rPr>
      <t>(Įvykusio kvietimo metu, nepateikti PĮP)</t>
    </r>
  </si>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</sst>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_-* #,##0.00\ _€_-;\-* #,##0.00\ _€_-;_-* &quot;-&quot;??\ _€_-;_-@_-"/>
    <numFmt numFmtId="166" formatCode="#,##0.0"/>
  </numFmts>
  <fonts count="31"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trike/>
      <sz val="10"/>
      <color theme="1"/>
      <name val="Calibri"/>
      <family val="2"/>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sz val="10"/>
      <color theme="1"/>
      <name val="Times New Roman"/>
      <family val="1"/>
      <charset val="186"/>
    </font>
    <font>
      <sz val="10"/>
      <name val="Times New Roman"/>
      <family val="1"/>
      <charset val="186"/>
    </font>
    <font>
      <i/>
      <sz val="10"/>
      <color theme="1"/>
      <name val="Times New Roman"/>
      <family val="1"/>
      <charset val="186"/>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i/>
      <strike/>
      <sz val="10"/>
      <color rgb="FF000000"/>
      <name val="Calibri"/>
      <family val="2"/>
      <charset val="186"/>
      <scheme val="minor"/>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b/>
      <sz val="14"/>
      <color theme="1"/>
      <name val="Times New Roman"/>
      <family val="1"/>
      <charset val="186"/>
    </font>
    <font>
      <b/>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thin">
        <color indexed="64"/>
      </bottom>
      <diagonal/>
    </border>
  </borders>
  <cellStyleXfs count="2">
    <xf numFmtId="0" fontId="0" fillId="0" borderId="0"/>
    <xf numFmtId="43" fontId="7" fillId="0" borderId="0" applyFont="0" applyFill="0" applyBorder="0" applyAlignment="0" applyProtection="0"/>
  </cellStyleXfs>
  <cellXfs count="554">
    <xf numFmtId="0" fontId="0" fillId="0" borderId="0" xfId="0"/>
    <xf numFmtId="0" fontId="10" fillId="2" borderId="0" xfId="0" applyFont="1" applyFill="1"/>
    <xf numFmtId="0" fontId="10" fillId="2" borderId="0" xfId="0" applyFont="1" applyFill="1" applyAlignment="1">
      <alignment horizontal="center"/>
    </xf>
    <xf numFmtId="0" fontId="11" fillId="2" borderId="0" xfId="0" applyFont="1" applyFill="1" applyAlignment="1">
      <alignment horizontal="center"/>
    </xf>
    <xf numFmtId="0" fontId="12" fillId="2" borderId="1" xfId="0" applyFont="1" applyFill="1" applyBorder="1" applyAlignment="1">
      <alignment horizontal="center" vertical="top"/>
    </xf>
    <xf numFmtId="0" fontId="12" fillId="2" borderId="1" xfId="0" applyFont="1" applyFill="1" applyBorder="1" applyAlignment="1">
      <alignment horizontal="center"/>
    </xf>
    <xf numFmtId="164" fontId="13" fillId="2" borderId="1" xfId="0" applyNumberFormat="1" applyFont="1" applyFill="1" applyBorder="1" applyAlignment="1">
      <alignment horizontal="center"/>
    </xf>
    <xf numFmtId="164" fontId="12" fillId="2" borderId="1" xfId="0" applyNumberFormat="1" applyFont="1" applyFill="1" applyBorder="1" applyAlignment="1">
      <alignment horizontal="center"/>
    </xf>
    <xf numFmtId="0" fontId="13"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164" fontId="13"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9" xfId="0" applyFont="1" applyFill="1" applyBorder="1" applyAlignment="1">
      <alignment horizontal="center" vertical="top" wrapText="1"/>
    </xf>
    <xf numFmtId="0" fontId="13" fillId="2" borderId="3" xfId="0" applyFont="1" applyFill="1" applyBorder="1" applyAlignment="1">
      <alignment horizontal="left" vertical="top" wrapText="1"/>
    </xf>
    <xf numFmtId="164" fontId="12" fillId="2" borderId="2"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2" fillId="2" borderId="3" xfId="0" applyFont="1" applyFill="1" applyBorder="1" applyAlignment="1">
      <alignment horizontal="center" vertical="top" wrapText="1"/>
    </xf>
    <xf numFmtId="0" fontId="13" fillId="2" borderId="3" xfId="0"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2" fillId="2" borderId="9" xfId="0" applyNumberFormat="1" applyFont="1" applyFill="1" applyBorder="1" applyAlignment="1">
      <alignment horizontal="center" vertical="top" wrapText="1"/>
    </xf>
    <xf numFmtId="0" fontId="12" fillId="2" borderId="9" xfId="0" applyFont="1" applyFill="1" applyBorder="1" applyAlignment="1">
      <alignment horizontal="center" vertical="top"/>
    </xf>
    <xf numFmtId="0" fontId="15" fillId="2" borderId="1" xfId="0" applyFont="1" applyFill="1" applyBorder="1" applyAlignment="1">
      <alignment horizontal="center" vertical="top" wrapText="1"/>
    </xf>
    <xf numFmtId="0" fontId="13" fillId="2" borderId="2" xfId="0" applyFont="1" applyFill="1" applyBorder="1" applyAlignment="1">
      <alignment vertical="top" wrapText="1"/>
    </xf>
    <xf numFmtId="0" fontId="13" fillId="2" borderId="18"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2" xfId="0" applyFont="1" applyFill="1" applyBorder="1" applyAlignment="1">
      <alignment horizontal="left" vertical="top" wrapText="1"/>
    </xf>
    <xf numFmtId="0" fontId="13"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3" fillId="2" borderId="9" xfId="0" applyFont="1" applyFill="1" applyBorder="1" applyAlignment="1">
      <alignment horizontal="left" vertical="top"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28" xfId="0" applyFont="1" applyFill="1" applyBorder="1" applyAlignment="1">
      <alignment vertical="top" wrapText="1"/>
    </xf>
    <xf numFmtId="0" fontId="13" fillId="2" borderId="27" xfId="0"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3" fillId="2" borderId="5" xfId="0" applyFont="1" applyFill="1" applyBorder="1" applyAlignment="1">
      <alignment horizontal="center" vertical="top" wrapText="1"/>
    </xf>
    <xf numFmtId="0" fontId="13" fillId="2" borderId="16" xfId="0" applyFont="1" applyFill="1" applyBorder="1" applyAlignment="1">
      <alignment vertical="top" wrapText="1"/>
    </xf>
    <xf numFmtId="0" fontId="13" fillId="2" borderId="7"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3" fillId="2" borderId="3" xfId="0" applyFont="1" applyFill="1" applyBorder="1" applyAlignment="1">
      <alignment horizontal="center" vertical="top"/>
    </xf>
    <xf numFmtId="0" fontId="13" fillId="2" borderId="17" xfId="0" applyFont="1" applyFill="1" applyBorder="1" applyAlignment="1">
      <alignment horizontal="center" vertical="top" wrapText="1"/>
    </xf>
    <xf numFmtId="0" fontId="13" fillId="2" borderId="1" xfId="0" applyFont="1" applyFill="1" applyBorder="1" applyAlignment="1">
      <alignment horizontal="center" vertical="top"/>
    </xf>
    <xf numFmtId="0" fontId="13" fillId="2" borderId="3" xfId="0" applyFont="1" applyFill="1" applyBorder="1" applyAlignment="1">
      <alignment vertical="top" wrapText="1"/>
    </xf>
    <xf numFmtId="3" fontId="13" fillId="2" borderId="1" xfId="0" applyNumberFormat="1" applyFont="1" applyFill="1" applyBorder="1" applyAlignment="1">
      <alignment horizontal="center" vertical="top" wrapText="1"/>
    </xf>
    <xf numFmtId="3" fontId="13" fillId="2" borderId="2" xfId="0" applyNumberFormat="1"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2" xfId="0" applyFont="1" applyFill="1" applyBorder="1" applyAlignment="1">
      <alignment vertical="top" wrapText="1"/>
    </xf>
    <xf numFmtId="3" fontId="15" fillId="2" borderId="2"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3" xfId="0" applyFont="1" applyFill="1" applyBorder="1" applyAlignment="1">
      <alignment horizontal="left" vertical="top" wrapText="1"/>
    </xf>
    <xf numFmtId="3" fontId="15" fillId="2" borderId="1"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3" xfId="0" applyFont="1" applyFill="1" applyBorder="1" applyAlignment="1">
      <alignment horizontal="center" vertical="top"/>
    </xf>
    <xf numFmtId="164" fontId="15" fillId="2" borderId="3"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0" fontId="13" fillId="2" borderId="0" xfId="0" applyFont="1" applyFill="1" applyAlignment="1">
      <alignment horizontal="center" vertical="center"/>
    </xf>
    <xf numFmtId="0" fontId="11"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left" vertical="top"/>
    </xf>
    <xf numFmtId="2" fontId="12" fillId="2" borderId="1"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xf>
    <xf numFmtId="2" fontId="12" fillId="2" borderId="9" xfId="0" applyNumberFormat="1" applyFont="1" applyFill="1" applyBorder="1" applyAlignment="1">
      <alignment horizontal="center" vertical="top"/>
    </xf>
    <xf numFmtId="0" fontId="10" fillId="2" borderId="1" xfId="0" applyFont="1" applyFill="1" applyBorder="1" applyAlignment="1">
      <alignment horizontal="center" vertical="top"/>
    </xf>
    <xf numFmtId="0" fontId="10" fillId="2" borderId="1" xfId="0" applyFont="1" applyFill="1" applyBorder="1" applyAlignment="1">
      <alignment horizontal="left" vertical="top" wrapText="1"/>
    </xf>
    <xf numFmtId="0" fontId="11" fillId="2" borderId="1" xfId="0" applyFont="1" applyFill="1" applyBorder="1" applyAlignment="1">
      <alignment horizontal="center" vertical="top"/>
    </xf>
    <xf numFmtId="14" fontId="11" fillId="2" borderId="1" xfId="0" applyNumberFormat="1" applyFont="1" applyFill="1" applyBorder="1" applyAlignment="1">
      <alignment horizontal="center" vertical="top"/>
    </xf>
    <xf numFmtId="0" fontId="13" fillId="2" borderId="0" xfId="0" applyFont="1" applyFill="1"/>
    <xf numFmtId="0" fontId="10" fillId="2" borderId="1" xfId="0" applyFont="1" applyFill="1" applyBorder="1"/>
    <xf numFmtId="0" fontId="10" fillId="2" borderId="1" xfId="0" applyFont="1" applyFill="1" applyBorder="1" applyAlignment="1">
      <alignment horizontal="center" vertical="center"/>
    </xf>
    <xf numFmtId="0" fontId="10" fillId="2" borderId="31" xfId="0" applyFont="1" applyFill="1" applyBorder="1" applyAlignment="1">
      <alignment vertical="top" wrapText="1"/>
    </xf>
    <xf numFmtId="0" fontId="10" fillId="2" borderId="31" xfId="0" applyFont="1" applyFill="1" applyBorder="1" applyAlignment="1">
      <alignment horizontal="center" vertical="top" wrapText="1"/>
    </xf>
    <xf numFmtId="0" fontId="10" fillId="2" borderId="31" xfId="0" applyFont="1" applyFill="1" applyBorder="1" applyAlignment="1">
      <alignment horizontal="left" vertical="top"/>
    </xf>
    <xf numFmtId="0" fontId="10" fillId="2" borderId="31" xfId="0" applyFont="1" applyFill="1" applyBorder="1" applyAlignment="1">
      <alignment horizontal="center" vertical="top"/>
    </xf>
    <xf numFmtId="0" fontId="10" fillId="2" borderId="1" xfId="0" applyFont="1" applyFill="1" applyBorder="1" applyAlignment="1">
      <alignment horizontal="left" vertical="top"/>
    </xf>
    <xf numFmtId="0" fontId="13" fillId="2" borderId="32" xfId="0" applyFont="1" applyFill="1" applyBorder="1" applyAlignment="1">
      <alignment vertical="top" wrapText="1"/>
    </xf>
    <xf numFmtId="0" fontId="10" fillId="2" borderId="32" xfId="0" applyFont="1" applyFill="1" applyBorder="1" applyAlignment="1">
      <alignment horizontal="center" vertical="top" wrapText="1"/>
    </xf>
    <xf numFmtId="0" fontId="10" fillId="2" borderId="32" xfId="0" applyFont="1" applyFill="1" applyBorder="1" applyAlignment="1">
      <alignment horizontal="left" vertical="top"/>
    </xf>
    <xf numFmtId="0" fontId="10" fillId="2" borderId="32" xfId="0" applyFont="1" applyFill="1" applyBorder="1" applyAlignment="1">
      <alignment horizontal="center" vertical="top"/>
    </xf>
    <xf numFmtId="0" fontId="10" fillId="2" borderId="2" xfId="0" applyFont="1" applyFill="1" applyBorder="1" applyAlignment="1">
      <alignment horizontal="center" vertical="top" wrapText="1"/>
    </xf>
    <xf numFmtId="0" fontId="10" fillId="2" borderId="2" xfId="0" applyFont="1" applyFill="1" applyBorder="1" applyAlignment="1">
      <alignment horizontal="left" vertical="top"/>
    </xf>
    <xf numFmtId="0" fontId="10" fillId="2" borderId="2" xfId="0" applyFont="1" applyFill="1" applyBorder="1" applyAlignment="1">
      <alignment horizontal="center" vertical="top"/>
    </xf>
    <xf numFmtId="0" fontId="10" fillId="2" borderId="3" xfId="0" applyFont="1" applyFill="1" applyBorder="1" applyAlignment="1">
      <alignment horizontal="center" vertical="top" wrapText="1"/>
    </xf>
    <xf numFmtId="0" fontId="10" fillId="2" borderId="3" xfId="0" applyFont="1" applyFill="1" applyBorder="1" applyAlignment="1">
      <alignment vertical="top" wrapText="1"/>
    </xf>
    <xf numFmtId="0" fontId="10" fillId="2" borderId="3" xfId="0" applyFont="1" applyFill="1" applyBorder="1" applyAlignment="1">
      <alignment horizontal="center" vertical="top"/>
    </xf>
    <xf numFmtId="0" fontId="10" fillId="2" borderId="1" xfId="0" applyFont="1" applyFill="1" applyBorder="1" applyAlignment="1">
      <alignment vertical="top" wrapText="1"/>
    </xf>
    <xf numFmtId="1" fontId="13"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0" fontId="11" fillId="2" borderId="9" xfId="0" applyFont="1" applyFill="1" applyBorder="1" applyAlignment="1">
      <alignment horizontal="center" vertical="top"/>
    </xf>
    <xf numFmtId="0" fontId="13" fillId="2" borderId="6" xfId="0" applyFont="1" applyFill="1" applyBorder="1" applyAlignment="1">
      <alignment horizontal="center" vertical="top" wrapText="1"/>
    </xf>
    <xf numFmtId="0" fontId="13" fillId="2" borderId="37" xfId="0" applyFont="1" applyFill="1" applyBorder="1" applyAlignment="1">
      <alignment horizontal="center" vertical="top" wrapText="1"/>
    </xf>
    <xf numFmtId="2" fontId="10" fillId="2" borderId="0" xfId="0" applyNumberFormat="1" applyFont="1" applyFill="1"/>
    <xf numFmtId="0" fontId="10" fillId="2" borderId="9" xfId="0" applyFont="1" applyFill="1" applyBorder="1" applyAlignment="1">
      <alignment horizontal="center" vertical="top"/>
    </xf>
    <xf numFmtId="0" fontId="11" fillId="2" borderId="2" xfId="0" applyFont="1" applyFill="1" applyBorder="1" applyAlignment="1">
      <alignment vertical="top" wrapText="1"/>
    </xf>
    <xf numFmtId="0" fontId="10" fillId="2" borderId="9" xfId="0" applyFont="1" applyFill="1" applyBorder="1" applyAlignment="1">
      <alignment vertical="top"/>
    </xf>
    <xf numFmtId="2" fontId="12" fillId="2" borderId="9" xfId="0" applyNumberFormat="1" applyFont="1" applyFill="1" applyBorder="1" applyAlignment="1">
      <alignment vertical="top"/>
    </xf>
    <xf numFmtId="0" fontId="10" fillId="2" borderId="3" xfId="0" applyFont="1" applyFill="1" applyBorder="1" applyAlignment="1">
      <alignment vertical="top"/>
    </xf>
    <xf numFmtId="2" fontId="12" fillId="2" borderId="3" xfId="0" applyNumberFormat="1" applyFont="1" applyFill="1" applyBorder="1" applyAlignment="1">
      <alignment vertical="top"/>
    </xf>
    <xf numFmtId="0" fontId="10" fillId="2" borderId="1" xfId="0" applyFont="1" applyFill="1" applyBorder="1" applyAlignment="1">
      <alignment horizontal="center" vertical="top" shrinkToFit="1"/>
    </xf>
    <xf numFmtId="0" fontId="10" fillId="2" borderId="0" xfId="0" applyFont="1" applyFill="1" applyAlignment="1">
      <alignment horizontal="center" vertical="top"/>
    </xf>
    <xf numFmtId="0" fontId="10" fillId="2" borderId="0" xfId="0" applyFont="1" applyFill="1" applyAlignment="1">
      <alignment horizontal="left"/>
    </xf>
    <xf numFmtId="0" fontId="11" fillId="2" borderId="0" xfId="0" applyFont="1" applyFill="1"/>
    <xf numFmtId="164" fontId="10" fillId="2" borderId="0" xfId="0" applyNumberFormat="1" applyFont="1" applyFill="1"/>
    <xf numFmtId="164" fontId="11" fillId="2" borderId="0" xfId="0" applyNumberFormat="1" applyFont="1" applyFill="1"/>
    <xf numFmtId="0" fontId="13" fillId="2" borderId="0" xfId="0" applyFont="1" applyFill="1" applyAlignment="1">
      <alignment horizontal="lef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3" fontId="13" fillId="2" borderId="0" xfId="0" applyNumberFormat="1" applyFont="1" applyFill="1" applyAlignment="1">
      <alignment horizontal="center" vertical="top" wrapText="1"/>
    </xf>
    <xf numFmtId="0" fontId="12" fillId="2" borderId="0" xfId="0" applyFont="1" applyFill="1" applyAlignment="1">
      <alignment horizontal="center" vertical="top" wrapText="1"/>
    </xf>
    <xf numFmtId="0" fontId="10" fillId="2" borderId="0" xfId="0" applyFont="1" applyFill="1" applyAlignment="1">
      <alignment horizontal="center" vertical="top" wrapText="1"/>
    </xf>
    <xf numFmtId="0" fontId="13" fillId="2" borderId="0" xfId="0" applyFont="1" applyFill="1" applyAlignment="1">
      <alignment horizontal="center" vertical="top"/>
    </xf>
    <xf numFmtId="164" fontId="12" fillId="2" borderId="0" xfId="0" applyNumberFormat="1" applyFont="1" applyFill="1" applyAlignment="1">
      <alignment horizontal="center" vertical="top" wrapText="1"/>
    </xf>
    <xf numFmtId="4" fontId="12" fillId="2" borderId="0" xfId="0" applyNumberFormat="1" applyFont="1" applyFill="1" applyAlignment="1">
      <alignment horizontal="center" vertical="top" wrapText="1"/>
    </xf>
    <xf numFmtId="0" fontId="22" fillId="2" borderId="0" xfId="0" applyFont="1" applyFill="1" applyAlignment="1">
      <alignment horizontal="left" vertical="top"/>
    </xf>
    <xf numFmtId="3" fontId="12" fillId="2" borderId="0" xfId="0" applyNumberFormat="1" applyFont="1" applyFill="1" applyAlignment="1">
      <alignment horizontal="center" vertical="top" wrapText="1"/>
    </xf>
    <xf numFmtId="4" fontId="13" fillId="2" borderId="0" xfId="0" applyNumberFormat="1" applyFont="1" applyFill="1" applyAlignment="1">
      <alignment horizontal="center" vertical="top" wrapText="1"/>
    </xf>
    <xf numFmtId="0" fontId="13" fillId="2" borderId="0" xfId="0" applyFont="1" applyFill="1" applyAlignment="1">
      <alignment horizontal="center"/>
    </xf>
    <xf numFmtId="0" fontId="13" fillId="2" borderId="0" xfId="0" applyFont="1" applyFill="1" applyAlignment="1">
      <alignment horizontal="left"/>
    </xf>
    <xf numFmtId="0" fontId="12" fillId="2" borderId="0" xfId="0" applyFont="1" applyFill="1"/>
    <xf numFmtId="164" fontId="13" fillId="2" borderId="0" xfId="0" applyNumberFormat="1" applyFont="1" applyFill="1"/>
    <xf numFmtId="164" fontId="12" fillId="2" borderId="0" xfId="0" applyNumberFormat="1" applyFont="1" applyFill="1"/>
    <xf numFmtId="0" fontId="12" fillId="2" borderId="0" xfId="0" applyFont="1" applyFill="1" applyAlignment="1">
      <alignment horizontal="center"/>
    </xf>
    <xf numFmtId="0" fontId="10" fillId="2" borderId="0" xfId="0" applyFont="1" applyFill="1" applyAlignment="1">
      <alignment horizontal="left" vertical="top"/>
    </xf>
    <xf numFmtId="2" fontId="12" fillId="2" borderId="26" xfId="0" applyNumberFormat="1" applyFont="1" applyFill="1" applyBorder="1" applyAlignment="1">
      <alignment horizontal="center" vertical="top"/>
    </xf>
    <xf numFmtId="2" fontId="12" fillId="2" borderId="2" xfId="0" applyNumberFormat="1" applyFont="1" applyFill="1" applyBorder="1" applyAlignment="1">
      <alignment horizontal="center" vertical="top"/>
    </xf>
    <xf numFmtId="0" fontId="15" fillId="2" borderId="1" xfId="0" applyFont="1" applyFill="1" applyBorder="1" applyAlignment="1">
      <alignment horizontal="center" vertical="top"/>
    </xf>
    <xf numFmtId="0" fontId="20" fillId="2" borderId="1" xfId="0" applyFont="1" applyFill="1" applyBorder="1" applyAlignment="1">
      <alignment horizontal="center" vertical="top" wrapText="1"/>
    </xf>
    <xf numFmtId="0" fontId="20" fillId="2" borderId="1" xfId="0" applyFont="1" applyFill="1" applyBorder="1" applyAlignment="1">
      <alignment horizontal="center" vertical="top"/>
    </xf>
    <xf numFmtId="2" fontId="14" fillId="2" borderId="2" xfId="0" applyNumberFormat="1" applyFont="1" applyFill="1" applyBorder="1" applyAlignment="1">
      <alignment horizontal="center" vertical="top"/>
    </xf>
    <xf numFmtId="0" fontId="21" fillId="2" borderId="9" xfId="0" applyFont="1" applyFill="1" applyBorder="1" applyAlignment="1">
      <alignment horizontal="center" vertical="top"/>
    </xf>
    <xf numFmtId="0" fontId="21" fillId="2" borderId="3" xfId="0" applyFont="1" applyFill="1" applyBorder="1" applyAlignment="1">
      <alignment horizontal="center" vertical="top"/>
    </xf>
    <xf numFmtId="0" fontId="15" fillId="2" borderId="0" xfId="0" applyFont="1" applyFill="1" applyAlignment="1">
      <alignment horizontal="center" vertical="center"/>
    </xf>
    <xf numFmtId="166" fontId="13" fillId="2" borderId="1"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13" fillId="2" borderId="26" xfId="0" applyFont="1" applyFill="1" applyBorder="1" applyAlignment="1">
      <alignment vertical="top" wrapText="1"/>
    </xf>
    <xf numFmtId="0" fontId="10" fillId="2" borderId="26" xfId="0" applyFont="1" applyFill="1" applyBorder="1" applyAlignment="1">
      <alignment vertical="top" wrapText="1"/>
    </xf>
    <xf numFmtId="0" fontId="10" fillId="2" borderId="26" xfId="0" applyFont="1" applyFill="1" applyBorder="1" applyAlignment="1">
      <alignment vertical="top"/>
    </xf>
    <xf numFmtId="4" fontId="15" fillId="2" borderId="1" xfId="0" applyNumberFormat="1" applyFont="1" applyFill="1" applyBorder="1" applyAlignment="1">
      <alignment horizontal="center" vertical="top" wrapText="1"/>
    </xf>
    <xf numFmtId="0" fontId="15" fillId="2" borderId="3" xfId="0" applyFont="1" applyFill="1" applyBorder="1" applyAlignment="1">
      <alignment vertical="top" wrapText="1"/>
    </xf>
    <xf numFmtId="3" fontId="15" fillId="2" borderId="3"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4" fontId="12" fillId="2" borderId="3" xfId="0" applyNumberFormat="1"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20" fillId="2" borderId="0" xfId="0" applyFont="1" applyFill="1" applyAlignment="1">
      <alignment horizontal="center" vertical="center"/>
    </xf>
    <xf numFmtId="0" fontId="13" fillId="2" borderId="9" xfId="0" applyFont="1" applyFill="1" applyBorder="1" applyAlignment="1">
      <alignment vertical="top" wrapText="1"/>
    </xf>
    <xf numFmtId="3" fontId="13" fillId="2" borderId="18" xfId="0" applyNumberFormat="1" applyFont="1" applyFill="1" applyBorder="1" applyAlignment="1">
      <alignment horizontal="center" vertical="top" wrapText="1"/>
    </xf>
    <xf numFmtId="0" fontId="13" fillId="2" borderId="18" xfId="0" applyFont="1" applyFill="1" applyBorder="1" applyAlignment="1">
      <alignment horizontal="center" vertical="top"/>
    </xf>
    <xf numFmtId="0" fontId="17" fillId="4" borderId="32" xfId="0" applyFont="1" applyFill="1" applyBorder="1" applyAlignment="1">
      <alignment horizontal="left" vertical="top" wrapText="1"/>
    </xf>
    <xf numFmtId="0" fontId="17" fillId="0" borderId="32" xfId="0" applyFont="1" applyBorder="1" applyAlignment="1">
      <alignment horizontal="left" vertical="top"/>
    </xf>
    <xf numFmtId="0" fontId="16" fillId="0" borderId="38" xfId="0" applyFont="1" applyBorder="1" applyAlignment="1">
      <alignment horizontal="center" vertical="top"/>
    </xf>
    <xf numFmtId="0" fontId="13" fillId="2" borderId="9" xfId="0" applyFont="1" applyFill="1" applyBorder="1" applyAlignment="1">
      <alignment horizontal="center" vertical="top"/>
    </xf>
    <xf numFmtId="0" fontId="10" fillId="2" borderId="9" xfId="0" applyFont="1" applyFill="1" applyBorder="1" applyAlignment="1">
      <alignment horizontal="left" vertical="top" wrapText="1"/>
    </xf>
    <xf numFmtId="2" fontId="11" fillId="2" borderId="9" xfId="0" applyNumberFormat="1" applyFont="1" applyFill="1" applyBorder="1" applyAlignment="1">
      <alignment horizontal="center" vertical="top"/>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3" fillId="2" borderId="1" xfId="0" applyFont="1" applyFill="1" applyBorder="1" applyAlignment="1">
      <alignment horizontal="center" vertical="top"/>
    </xf>
    <xf numFmtId="164" fontId="13" fillId="2" borderId="1"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xf>
    <xf numFmtId="164" fontId="12" fillId="2" borderId="1" xfId="0" applyNumberFormat="1" applyFont="1" applyFill="1" applyBorder="1" applyAlignment="1">
      <alignment horizontal="center" vertical="top" wrapText="1"/>
    </xf>
    <xf numFmtId="2" fontId="12" fillId="2" borderId="1" xfId="0" applyNumberFormat="1" applyFont="1" applyFill="1" applyBorder="1" applyAlignment="1">
      <alignment horizontal="left" vertical="top"/>
    </xf>
    <xf numFmtId="4" fontId="12"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2"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2" fillId="2" borderId="1" xfId="0" applyFont="1" applyFill="1" applyBorder="1" applyAlignment="1">
      <alignment horizontal="left" vertical="top" wrapText="1"/>
    </xf>
    <xf numFmtId="2" fontId="13" fillId="2" borderId="1" xfId="0" applyNumberFormat="1"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4" fontId="12" fillId="2" borderId="3" xfId="0" applyNumberFormat="1"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3" xfId="0" applyFont="1" applyFill="1" applyBorder="1" applyAlignment="1">
      <alignment horizontal="center" vertical="top" wrapText="1"/>
    </xf>
    <xf numFmtId="0" fontId="13" fillId="2" borderId="25" xfId="0" applyFont="1" applyFill="1" applyBorder="1" applyAlignment="1">
      <alignment horizontal="left" vertical="top" wrapText="1"/>
    </xf>
    <xf numFmtId="14" fontId="11" fillId="2" borderId="1" xfId="0" applyNumberFormat="1" applyFont="1" applyFill="1" applyBorder="1" applyAlignment="1">
      <alignment horizontal="center" vertical="top"/>
    </xf>
    <xf numFmtId="0" fontId="11" fillId="2" borderId="1" xfId="0" applyFont="1" applyFill="1" applyBorder="1" applyAlignment="1">
      <alignment horizontal="center" vertical="top"/>
    </xf>
    <xf numFmtId="164" fontId="12" fillId="2" borderId="9"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0" fontId="13" fillId="2" borderId="25" xfId="0" applyFont="1" applyFill="1" applyBorder="1" applyAlignment="1">
      <alignment horizontal="center"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0" fontId="12" fillId="2" borderId="25" xfId="0" applyFont="1" applyFill="1" applyBorder="1" applyAlignment="1">
      <alignment horizontal="center" vertical="top" wrapText="1"/>
    </xf>
    <xf numFmtId="0" fontId="13" fillId="4" borderId="1" xfId="0" applyFont="1" applyFill="1" applyBorder="1" applyAlignment="1">
      <alignment horizontal="center" vertical="top"/>
    </xf>
    <xf numFmtId="2" fontId="12" fillId="2" borderId="2" xfId="0" applyNumberFormat="1" applyFont="1" applyFill="1" applyBorder="1" applyAlignment="1">
      <alignment horizontal="center" vertical="top" wrapText="1"/>
    </xf>
    <xf numFmtId="2" fontId="12" fillId="2" borderId="9"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wrapText="1"/>
    </xf>
    <xf numFmtId="2" fontId="12" fillId="2" borderId="2" xfId="0" applyNumberFormat="1" applyFont="1" applyFill="1" applyBorder="1" applyAlignment="1">
      <alignment horizontal="center" vertical="top"/>
    </xf>
    <xf numFmtId="2" fontId="12" fillId="2" borderId="9" xfId="0" applyNumberFormat="1" applyFont="1" applyFill="1" applyBorder="1" applyAlignment="1">
      <alignment horizontal="center" vertical="top"/>
    </xf>
    <xf numFmtId="2" fontId="12" fillId="2" borderId="3" xfId="0" applyNumberFormat="1" applyFont="1" applyFill="1" applyBorder="1" applyAlignment="1">
      <alignment horizontal="center" vertical="top"/>
    </xf>
    <xf numFmtId="4" fontId="12" fillId="2" borderId="1" xfId="0" applyNumberFormat="1" applyFont="1" applyFill="1" applyBorder="1" applyAlignment="1">
      <alignment horizontal="left" vertical="top" wrapText="1"/>
    </xf>
    <xf numFmtId="4" fontId="12" fillId="2" borderId="1" xfId="0" applyNumberFormat="1" applyFont="1" applyFill="1" applyBorder="1" applyAlignment="1">
      <alignment horizontal="left" vertical="top"/>
    </xf>
    <xf numFmtId="0" fontId="10" fillId="4" borderId="1" xfId="0" applyFont="1" applyFill="1" applyBorder="1" applyAlignment="1">
      <alignment horizontal="center" vertical="top"/>
    </xf>
    <xf numFmtId="0" fontId="13" fillId="2" borderId="1" xfId="0" applyFont="1" applyFill="1" applyBorder="1"/>
    <xf numFmtId="0" fontId="10" fillId="2" borderId="1" xfId="0" applyFont="1" applyFill="1" applyBorder="1" applyAlignment="1">
      <alignment horizontal="center" vertical="top" wrapText="1"/>
    </xf>
    <xf numFmtId="0" fontId="13" fillId="2" borderId="1" xfId="0" applyFont="1" applyFill="1" applyBorder="1" applyAlignment="1">
      <alignment horizontal="center"/>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2" fontId="11" fillId="4" borderId="1" xfId="0" applyNumberFormat="1" applyFont="1" applyFill="1" applyBorder="1" applyAlignment="1">
      <alignment horizontal="left" vertical="top"/>
    </xf>
    <xf numFmtId="0" fontId="12" fillId="2" borderId="1" xfId="0" applyFont="1" applyFill="1" applyBorder="1"/>
    <xf numFmtId="14" fontId="11" fillId="4" borderId="2" xfId="0" applyNumberFormat="1" applyFont="1" applyFill="1" applyBorder="1" applyAlignment="1">
      <alignment horizontal="center" vertical="top"/>
    </xf>
    <xf numFmtId="14" fontId="11" fillId="4" borderId="9" xfId="0" applyNumberFormat="1" applyFont="1" applyFill="1" applyBorder="1" applyAlignment="1">
      <alignment horizontal="center" vertical="top"/>
    </xf>
    <xf numFmtId="14" fontId="11" fillId="4" borderId="3" xfId="0" applyNumberFormat="1" applyFont="1" applyFill="1" applyBorder="1" applyAlignment="1">
      <alignment horizontal="center" vertical="top"/>
    </xf>
    <xf numFmtId="2" fontId="11" fillId="4" borderId="2" xfId="0" applyNumberFormat="1" applyFont="1" applyFill="1" applyBorder="1" applyAlignment="1">
      <alignment horizontal="center" vertical="top"/>
    </xf>
    <xf numFmtId="2" fontId="11" fillId="4" borderId="9" xfId="0" applyNumberFormat="1" applyFont="1" applyFill="1" applyBorder="1" applyAlignment="1">
      <alignment horizontal="center" vertical="top"/>
    </xf>
    <xf numFmtId="2" fontId="11" fillId="4" borderId="3" xfId="0" applyNumberFormat="1" applyFont="1" applyFill="1" applyBorder="1" applyAlignment="1">
      <alignment horizontal="center" vertical="top"/>
    </xf>
    <xf numFmtId="4" fontId="11" fillId="2" borderId="3"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10" fillId="2" borderId="3" xfId="0" applyFont="1" applyFill="1" applyBorder="1" applyAlignment="1">
      <alignment horizontal="center" vertical="top" wrapText="1"/>
    </xf>
    <xf numFmtId="0" fontId="11" fillId="2" borderId="2" xfId="0" applyFont="1" applyFill="1" applyBorder="1" applyAlignment="1">
      <alignment horizontal="center" vertical="top"/>
    </xf>
    <xf numFmtId="0" fontId="11" fillId="2" borderId="9" xfId="0" applyFont="1" applyFill="1" applyBorder="1" applyAlignment="1">
      <alignment horizontal="center" vertical="top"/>
    </xf>
    <xf numFmtId="0" fontId="11" fillId="2" borderId="3" xfId="0" applyFont="1" applyFill="1" applyBorder="1" applyAlignment="1">
      <alignment horizontal="center" vertical="top"/>
    </xf>
    <xf numFmtId="0" fontId="11" fillId="2" borderId="1" xfId="0" applyFont="1" applyFill="1" applyBorder="1" applyAlignment="1">
      <alignment horizontal="center" vertical="top" wrapText="1"/>
    </xf>
    <xf numFmtId="0" fontId="10" fillId="2" borderId="1" xfId="0" applyFont="1" applyFill="1" applyBorder="1" applyAlignment="1">
      <alignment horizontal="left" vertical="top"/>
    </xf>
    <xf numFmtId="0" fontId="11" fillId="2" borderId="2"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3" xfId="0" applyFont="1" applyFill="1" applyBorder="1" applyAlignment="1">
      <alignment horizontal="center" vertical="top" wrapText="1"/>
    </xf>
    <xf numFmtId="0" fontId="10" fillId="2" borderId="2"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3" xfId="0"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21" fillId="2" borderId="1" xfId="0" applyFont="1" applyFill="1" applyBorder="1" applyAlignment="1">
      <alignment horizontal="center" vertical="top" wrapText="1"/>
    </xf>
    <xf numFmtId="0" fontId="15" fillId="2" borderId="2"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25" xfId="0" applyFont="1" applyFill="1" applyBorder="1" applyAlignment="1">
      <alignment horizontal="left" vertical="top" wrapText="1"/>
    </xf>
    <xf numFmtId="0" fontId="12" fillId="2" borderId="1" xfId="0" applyFont="1" applyFill="1" applyBorder="1" applyAlignment="1">
      <alignment horizontal="center" vertical="top"/>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164" fontId="14" fillId="2" borderId="2"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2" fontId="11" fillId="2" borderId="1" xfId="0" applyNumberFormat="1" applyFont="1" applyFill="1" applyBorder="1" applyAlignment="1">
      <alignment horizontal="left" vertical="top"/>
    </xf>
    <xf numFmtId="0" fontId="11" fillId="2" borderId="1" xfId="0" applyFont="1" applyFill="1" applyBorder="1" applyAlignment="1">
      <alignment horizontal="left" vertical="top"/>
    </xf>
    <xf numFmtId="0" fontId="23" fillId="3" borderId="1" xfId="0" applyFont="1" applyFill="1" applyBorder="1" applyAlignment="1">
      <alignment horizontal="center" vertical="top"/>
    </xf>
    <xf numFmtId="0" fontId="23" fillId="3" borderId="3" xfId="0" applyFont="1" applyFill="1" applyBorder="1" applyAlignment="1">
      <alignment horizontal="center" vertical="top"/>
    </xf>
    <xf numFmtId="0" fontId="14" fillId="2" borderId="2" xfId="0" applyFont="1" applyFill="1" applyBorder="1" applyAlignment="1">
      <alignment horizontal="center" vertical="top" wrapText="1"/>
    </xf>
    <xf numFmtId="2" fontId="21" fillId="2" borderId="2" xfId="0" applyNumberFormat="1" applyFont="1" applyFill="1" applyBorder="1" applyAlignment="1">
      <alignment horizontal="center" vertical="top" wrapText="1"/>
    </xf>
    <xf numFmtId="2" fontId="21" fillId="2" borderId="9" xfId="0" applyNumberFormat="1" applyFont="1" applyFill="1" applyBorder="1" applyAlignment="1">
      <alignment horizontal="center" vertical="top" wrapText="1"/>
    </xf>
    <xf numFmtId="2" fontId="21" fillId="2" borderId="3" xfId="0" applyNumberFormat="1"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3" xfId="0" applyFont="1" applyFill="1" applyBorder="1" applyAlignment="1">
      <alignment horizontal="center" vertical="top" wrapText="1"/>
    </xf>
    <xf numFmtId="4" fontId="12" fillId="2" borderId="1" xfId="0" applyNumberFormat="1" applyFont="1" applyFill="1" applyBorder="1" applyAlignment="1">
      <alignment horizontal="center" vertical="top"/>
    </xf>
    <xf numFmtId="0" fontId="10" fillId="2" borderId="2" xfId="0" applyFont="1" applyFill="1" applyBorder="1" applyAlignment="1">
      <alignment horizontal="center" vertical="top"/>
    </xf>
    <xf numFmtId="0" fontId="10" fillId="2" borderId="9" xfId="0" applyFont="1" applyFill="1" applyBorder="1" applyAlignment="1">
      <alignment horizontal="center" vertical="top"/>
    </xf>
    <xf numFmtId="0" fontId="10" fillId="2" borderId="3" xfId="0" applyFont="1" applyFill="1" applyBorder="1" applyAlignment="1">
      <alignment horizontal="center" vertical="top"/>
    </xf>
    <xf numFmtId="0" fontId="10" fillId="2" borderId="2" xfId="0" applyFont="1" applyFill="1" applyBorder="1" applyAlignment="1">
      <alignment horizontal="left" vertical="top" wrapText="1"/>
    </xf>
    <xf numFmtId="2" fontId="13" fillId="2" borderId="2"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2" fontId="11" fillId="2" borderId="2" xfId="0" applyNumberFormat="1" applyFont="1" applyFill="1" applyBorder="1" applyAlignment="1">
      <alignment horizontal="center" vertical="top" wrapText="1"/>
    </xf>
    <xf numFmtId="2" fontId="11" fillId="2" borderId="9" xfId="0" applyNumberFormat="1" applyFont="1" applyFill="1" applyBorder="1" applyAlignment="1">
      <alignment horizontal="center" vertical="top" wrapText="1"/>
    </xf>
    <xf numFmtId="2" fontId="11" fillId="2" borderId="3" xfId="0" applyNumberFormat="1" applyFont="1" applyFill="1" applyBorder="1" applyAlignment="1">
      <alignment horizontal="center" vertical="top" wrapText="1"/>
    </xf>
    <xf numFmtId="2" fontId="11"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0" fontId="13" fillId="2" borderId="5"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2" borderId="27" xfId="0" applyFont="1" applyFill="1" applyBorder="1" applyAlignment="1">
      <alignment horizontal="center" vertical="top" wrapText="1"/>
    </xf>
    <xf numFmtId="0" fontId="10" fillId="4" borderId="2"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4" borderId="3" xfId="0" applyFont="1" applyFill="1" applyBorder="1" applyAlignment="1">
      <alignment horizontal="center" vertical="top" wrapText="1"/>
    </xf>
    <xf numFmtId="2" fontId="12" fillId="4" borderId="1" xfId="0" applyNumberFormat="1" applyFont="1" applyFill="1" applyBorder="1" applyAlignment="1">
      <alignment horizontal="center" vertical="top"/>
    </xf>
    <xf numFmtId="14" fontId="11" fillId="4" borderId="1" xfId="0" applyNumberFormat="1" applyFont="1" applyFill="1" applyBorder="1" applyAlignment="1">
      <alignment horizontal="center" vertical="top"/>
    </xf>
    <xf numFmtId="0" fontId="12" fillId="2" borderId="1" xfId="0" applyFont="1" applyFill="1" applyBorder="1" applyAlignment="1">
      <alignment horizontal="center"/>
    </xf>
    <xf numFmtId="2" fontId="11" fillId="4" borderId="1" xfId="0" applyNumberFormat="1" applyFont="1" applyFill="1" applyBorder="1" applyAlignment="1">
      <alignment horizontal="center" vertical="top"/>
    </xf>
    <xf numFmtId="4" fontId="10" fillId="2" borderId="1" xfId="0" applyNumberFormat="1" applyFont="1" applyFill="1" applyBorder="1" applyAlignment="1">
      <alignment horizontal="center" vertical="top" wrapText="1"/>
    </xf>
    <xf numFmtId="0" fontId="11" fillId="4" borderId="1" xfId="0" applyFont="1" applyFill="1" applyBorder="1" applyAlignment="1">
      <alignment horizontal="center" vertical="top"/>
    </xf>
    <xf numFmtId="0" fontId="12" fillId="2" borderId="26" xfId="0" applyFont="1" applyFill="1" applyBorder="1" applyAlignment="1">
      <alignment horizontal="center" vertical="top" wrapText="1"/>
    </xf>
    <xf numFmtId="0" fontId="12" fillId="2" borderId="30" xfId="0" applyFont="1" applyFill="1" applyBorder="1" applyAlignment="1">
      <alignment horizontal="center" vertical="top" wrapText="1"/>
    </xf>
    <xf numFmtId="0" fontId="13" fillId="2" borderId="2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5" fillId="2" borderId="25" xfId="0" applyFont="1" applyFill="1" applyBorder="1" applyAlignment="1">
      <alignment horizontal="center" vertical="top" wrapText="1"/>
    </xf>
    <xf numFmtId="2" fontId="11" fillId="2" borderId="3" xfId="0" applyNumberFormat="1" applyFont="1" applyFill="1" applyBorder="1" applyAlignment="1">
      <alignment horizontal="center" vertical="top"/>
    </xf>
    <xf numFmtId="0" fontId="14" fillId="2" borderId="25" xfId="0" applyFont="1" applyFill="1" applyBorder="1" applyAlignment="1">
      <alignment horizontal="center" vertical="top" wrapText="1"/>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11" fillId="2" borderId="3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13" fillId="2" borderId="2" xfId="0" applyFont="1" applyFill="1" applyBorder="1" applyAlignment="1">
      <alignment vertical="top" wrapText="1"/>
    </xf>
    <xf numFmtId="0" fontId="13" fillId="2" borderId="9" xfId="0" applyFont="1" applyFill="1" applyBorder="1" applyAlignment="1">
      <alignment vertical="top" wrapText="1"/>
    </xf>
    <xf numFmtId="0" fontId="13" fillId="2" borderId="3" xfId="0" applyFont="1" applyFill="1" applyBorder="1" applyAlignment="1">
      <alignment vertical="top" wrapText="1"/>
    </xf>
    <xf numFmtId="164" fontId="15" fillId="2" borderId="2"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4" fontId="12" fillId="2" borderId="3" xfId="0" applyNumberFormat="1" applyFont="1" applyFill="1" applyBorder="1" applyAlignment="1">
      <alignment horizontal="center" vertical="top"/>
    </xf>
    <xf numFmtId="4" fontId="12" fillId="2" borderId="32" xfId="0" applyNumberFormat="1" applyFont="1" applyFill="1" applyBorder="1" applyAlignment="1">
      <alignment horizontal="center" vertical="top"/>
    </xf>
    <xf numFmtId="0" fontId="11" fillId="2" borderId="26"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2" borderId="32" xfId="0" applyFont="1" applyFill="1" applyBorder="1" applyAlignment="1">
      <alignment horizontal="left" vertical="top" wrapText="1"/>
    </xf>
    <xf numFmtId="164" fontId="11" fillId="2" borderId="2" xfId="0" applyNumberFormat="1" applyFont="1" applyFill="1" applyBorder="1" applyAlignment="1">
      <alignment horizontal="center" vertical="top"/>
    </xf>
    <xf numFmtId="164" fontId="11" fillId="2" borderId="9" xfId="0" applyNumberFormat="1" applyFont="1" applyFill="1" applyBorder="1" applyAlignment="1">
      <alignment horizontal="center" vertical="top"/>
    </xf>
    <xf numFmtId="164" fontId="11" fillId="2" borderId="3" xfId="0" applyNumberFormat="1" applyFont="1" applyFill="1" applyBorder="1" applyAlignment="1">
      <alignment horizontal="center" vertical="top"/>
    </xf>
    <xf numFmtId="0" fontId="15" fillId="2" borderId="1" xfId="0" applyFont="1" applyFill="1" applyBorder="1" applyAlignment="1">
      <alignment horizontal="center" vertical="top"/>
    </xf>
    <xf numFmtId="164" fontId="14" fillId="2" borderId="1" xfId="0" applyNumberFormat="1" applyFont="1" applyFill="1" applyBorder="1" applyAlignment="1">
      <alignment horizontal="center" vertical="top" wrapText="1"/>
    </xf>
    <xf numFmtId="0" fontId="10" fillId="2" borderId="9" xfId="0" applyFont="1" applyFill="1" applyBorder="1" applyAlignment="1">
      <alignment horizontal="left" vertical="top"/>
    </xf>
    <xf numFmtId="0" fontId="10" fillId="2" borderId="3" xfId="0" applyFont="1" applyFill="1" applyBorder="1" applyAlignment="1">
      <alignment horizontal="left" vertical="top"/>
    </xf>
    <xf numFmtId="14" fontId="11" fillId="2" borderId="2" xfId="0" applyNumberFormat="1" applyFont="1" applyFill="1" applyBorder="1" applyAlignment="1">
      <alignment horizontal="center" vertical="top"/>
    </xf>
    <xf numFmtId="14" fontId="11" fillId="2" borderId="9" xfId="0" applyNumberFormat="1" applyFont="1" applyFill="1" applyBorder="1" applyAlignment="1">
      <alignment horizontal="center" vertical="top"/>
    </xf>
    <xf numFmtId="14" fontId="11" fillId="2" borderId="3" xfId="0" applyNumberFormat="1" applyFont="1" applyFill="1" applyBorder="1" applyAlignment="1">
      <alignment horizontal="center" vertical="top"/>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3" xfId="0" applyFont="1" applyFill="1" applyBorder="1" applyAlignment="1">
      <alignment horizontal="center" vertical="top" wrapText="1"/>
    </xf>
    <xf numFmtId="164" fontId="11" fillId="2" borderId="2" xfId="0" applyNumberFormat="1" applyFont="1" applyFill="1" applyBorder="1" applyAlignment="1">
      <alignment horizontal="center" vertical="top" wrapText="1"/>
    </xf>
    <xf numFmtId="164" fontId="11" fillId="2" borderId="9" xfId="0" applyNumberFormat="1" applyFont="1" applyFill="1" applyBorder="1" applyAlignment="1">
      <alignment horizontal="center" vertical="top" wrapText="1"/>
    </xf>
    <xf numFmtId="164" fontId="11" fillId="2" borderId="3" xfId="0" applyNumberFormat="1" applyFont="1" applyFill="1" applyBorder="1" applyAlignment="1">
      <alignment horizontal="center" vertical="top" wrapText="1"/>
    </xf>
    <xf numFmtId="2" fontId="11" fillId="2" borderId="2" xfId="0" applyNumberFormat="1" applyFont="1" applyFill="1" applyBorder="1" applyAlignment="1">
      <alignment horizontal="center" vertical="top"/>
    </xf>
    <xf numFmtId="0" fontId="10" fillId="2" borderId="9" xfId="0"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1" fillId="2" borderId="1" xfId="0" applyNumberFormat="1" applyFont="1" applyFill="1" applyBorder="1" applyAlignment="1">
      <alignment horizontal="center" vertical="top" wrapText="1"/>
    </xf>
    <xf numFmtId="0" fontId="12" fillId="2" borderId="2" xfId="0" applyFont="1" applyFill="1" applyBorder="1" applyAlignment="1">
      <alignment horizontal="center" vertical="top"/>
    </xf>
    <xf numFmtId="0" fontId="12" fillId="2" borderId="9" xfId="0" applyFont="1" applyFill="1" applyBorder="1" applyAlignment="1">
      <alignment horizontal="center" vertical="top"/>
    </xf>
    <xf numFmtId="0" fontId="12" fillId="2" borderId="3" xfId="0" applyFont="1" applyFill="1" applyBorder="1" applyAlignment="1">
      <alignment horizontal="center" vertical="top"/>
    </xf>
    <xf numFmtId="4" fontId="12" fillId="2" borderId="2" xfId="0" applyNumberFormat="1" applyFont="1" applyFill="1" applyBorder="1" applyAlignment="1">
      <alignment horizontal="center" vertical="top" shrinkToFit="1"/>
    </xf>
    <xf numFmtId="4" fontId="12" fillId="2" borderId="9" xfId="0" applyNumberFormat="1" applyFont="1" applyFill="1" applyBorder="1" applyAlignment="1">
      <alignment horizontal="center" vertical="top" shrinkToFit="1"/>
    </xf>
    <xf numFmtId="4" fontId="12" fillId="2" borderId="3" xfId="0" applyNumberFormat="1" applyFont="1" applyFill="1" applyBorder="1" applyAlignment="1">
      <alignment horizontal="center" vertical="top" shrinkToFit="1"/>
    </xf>
    <xf numFmtId="0" fontId="21" fillId="2" borderId="1" xfId="0" applyFont="1" applyFill="1" applyBorder="1" applyAlignment="1">
      <alignment horizontal="left" vertical="top" wrapText="1"/>
    </xf>
    <xf numFmtId="0" fontId="21" fillId="2" borderId="1" xfId="0" applyFont="1" applyFill="1" applyBorder="1" applyAlignment="1">
      <alignment horizontal="left" vertical="top"/>
    </xf>
    <xf numFmtId="0" fontId="20" fillId="2" borderId="1" xfId="0" applyFont="1" applyFill="1" applyBorder="1" applyAlignment="1">
      <alignment horizontal="left" vertical="top" wrapText="1"/>
    </xf>
    <xf numFmtId="0" fontId="20" fillId="2" borderId="1" xfId="0" applyFont="1" applyFill="1" applyBorder="1" applyAlignment="1">
      <alignment horizontal="left" vertical="top"/>
    </xf>
    <xf numFmtId="0" fontId="10" fillId="2" borderId="9" xfId="0" applyFont="1" applyFill="1" applyBorder="1" applyAlignment="1">
      <alignment horizontal="left" vertical="top" wrapText="1"/>
    </xf>
    <xf numFmtId="0" fontId="10" fillId="2" borderId="1" xfId="0" applyFont="1" applyFill="1" applyBorder="1" applyAlignment="1">
      <alignment horizontal="center" vertical="top"/>
    </xf>
    <xf numFmtId="4" fontId="13" fillId="2" borderId="2" xfId="0" applyNumberFormat="1" applyFont="1" applyFill="1" applyBorder="1" applyAlignment="1">
      <alignment horizontal="center" vertical="top" wrapText="1"/>
    </xf>
    <xf numFmtId="0" fontId="13" fillId="4" borderId="2" xfId="0" applyFont="1" applyFill="1" applyBorder="1" applyAlignment="1">
      <alignment horizontal="center" vertical="top"/>
    </xf>
    <xf numFmtId="0" fontId="13" fillId="4" borderId="9" xfId="0" applyFont="1" applyFill="1" applyBorder="1" applyAlignment="1">
      <alignment horizontal="center" vertical="top"/>
    </xf>
    <xf numFmtId="0" fontId="13" fillId="4" borderId="3" xfId="0" applyFont="1" applyFill="1" applyBorder="1" applyAlignment="1">
      <alignment horizontal="center" vertical="top"/>
    </xf>
    <xf numFmtId="0" fontId="22" fillId="2" borderId="1" xfId="0" applyFont="1" applyFill="1" applyBorder="1" applyAlignment="1">
      <alignment horizontal="center" vertical="top" wrapText="1"/>
    </xf>
    <xf numFmtId="0" fontId="22" fillId="2" borderId="2" xfId="0" applyFont="1" applyFill="1" applyBorder="1" applyAlignment="1">
      <alignment horizontal="center" vertical="top" wrapText="1"/>
    </xf>
    <xf numFmtId="14" fontId="11"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left" vertical="top" wrapText="1"/>
    </xf>
    <xf numFmtId="4" fontId="14" fillId="2" borderId="1" xfId="0" applyNumberFormat="1" applyFont="1" applyFill="1" applyBorder="1" applyAlignment="1">
      <alignment horizontal="left" vertical="top"/>
    </xf>
    <xf numFmtId="2" fontId="15" fillId="2" borderId="2" xfId="0" applyNumberFormat="1" applyFont="1" applyFill="1" applyBorder="1" applyAlignment="1">
      <alignment horizontal="center" vertical="top" wrapText="1"/>
    </xf>
    <xf numFmtId="2" fontId="15" fillId="2" borderId="9" xfId="0" applyNumberFormat="1" applyFont="1" applyFill="1" applyBorder="1" applyAlignment="1">
      <alignment horizontal="center" vertical="top" wrapText="1"/>
    </xf>
    <xf numFmtId="2" fontId="15" fillId="2" borderId="3" xfId="0" applyNumberFormat="1" applyFont="1" applyFill="1" applyBorder="1" applyAlignment="1">
      <alignment horizontal="center" vertical="top" wrapText="1"/>
    </xf>
    <xf numFmtId="14" fontId="21" fillId="2" borderId="1" xfId="0" applyNumberFormat="1" applyFont="1" applyFill="1" applyBorder="1" applyAlignment="1">
      <alignment horizontal="center" vertical="top"/>
    </xf>
    <xf numFmtId="4" fontId="1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xf>
    <xf numFmtId="4" fontId="13" fillId="2" borderId="2" xfId="0" applyNumberFormat="1" applyFont="1" applyFill="1" applyBorder="1" applyAlignment="1">
      <alignment horizontal="center" vertical="top"/>
    </xf>
    <xf numFmtId="17" fontId="11" fillId="2" borderId="3" xfId="0" applyNumberFormat="1" applyFont="1" applyFill="1" applyBorder="1" applyAlignment="1">
      <alignment horizontal="center" vertical="top"/>
    </xf>
    <xf numFmtId="0" fontId="11" fillId="2" borderId="32" xfId="0" applyFont="1" applyFill="1" applyBorder="1" applyAlignment="1">
      <alignment horizontal="center" vertical="top"/>
    </xf>
    <xf numFmtId="2" fontId="11" fillId="2" borderId="32" xfId="0" applyNumberFormat="1" applyFont="1" applyFill="1" applyBorder="1" applyAlignment="1">
      <alignment horizontal="center" vertical="top"/>
    </xf>
    <xf numFmtId="14" fontId="12" fillId="2" borderId="1" xfId="0" applyNumberFormat="1" applyFont="1" applyFill="1" applyBorder="1" applyAlignment="1">
      <alignment horizontal="center" vertical="top" wrapText="1"/>
    </xf>
    <xf numFmtId="0" fontId="20" fillId="2" borderId="1" xfId="0" applyFont="1" applyFill="1" applyBorder="1" applyAlignment="1">
      <alignment horizontal="center" vertical="top"/>
    </xf>
    <xf numFmtId="3" fontId="13" fillId="2" borderId="2" xfId="0" applyNumberFormat="1" applyFont="1" applyFill="1" applyBorder="1" applyAlignment="1">
      <alignment horizontal="center" vertical="top" wrapText="1"/>
    </xf>
    <xf numFmtId="3" fontId="13" fillId="2" borderId="9" xfId="0" applyNumberFormat="1"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0" fontId="20" fillId="2" borderId="1" xfId="0" applyFont="1" applyFill="1" applyBorder="1" applyAlignment="1">
      <alignment horizontal="center" vertical="top" wrapText="1"/>
    </xf>
    <xf numFmtId="0" fontId="20" fillId="2" borderId="1" xfId="0" applyFont="1" applyFill="1" applyBorder="1" applyAlignment="1">
      <alignment horizontal="center"/>
    </xf>
    <xf numFmtId="0" fontId="20" fillId="2" borderId="1" xfId="0" applyFont="1" applyFill="1" applyBorder="1"/>
    <xf numFmtId="0" fontId="15" fillId="2" borderId="1" xfId="0" applyFont="1" applyFill="1" applyBorder="1" applyAlignment="1">
      <alignment horizontal="left"/>
    </xf>
    <xf numFmtId="4" fontId="14" fillId="2" borderId="2" xfId="0" applyNumberFormat="1"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49" fontId="11" fillId="2" borderId="2" xfId="0" applyNumberFormat="1" applyFont="1" applyFill="1" applyBorder="1" applyAlignment="1">
      <alignment horizontal="center" vertical="top" wrapText="1"/>
    </xf>
    <xf numFmtId="49" fontId="11" fillId="2" borderId="9" xfId="0" applyNumberFormat="1" applyFont="1" applyFill="1" applyBorder="1" applyAlignment="1">
      <alignment horizontal="center" vertical="top" wrapText="1"/>
    </xf>
    <xf numFmtId="49" fontId="11" fillId="2" borderId="3" xfId="0" applyNumberFormat="1" applyFont="1" applyFill="1" applyBorder="1" applyAlignment="1">
      <alignment horizontal="center" vertical="top" wrapText="1"/>
    </xf>
    <xf numFmtId="4" fontId="11" fillId="2" borderId="1" xfId="0" applyNumberFormat="1" applyFont="1" applyFill="1" applyBorder="1" applyAlignment="1">
      <alignment horizontal="left" vertical="top"/>
    </xf>
    <xf numFmtId="14" fontId="12" fillId="2" borderId="2" xfId="0" applyNumberFormat="1" applyFont="1" applyFill="1" applyBorder="1" applyAlignment="1">
      <alignment horizontal="center" vertical="top" wrapText="1"/>
    </xf>
    <xf numFmtId="14" fontId="12" fillId="2" borderId="9" xfId="0" applyNumberFormat="1"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165" fontId="12" fillId="2" borderId="2" xfId="0" applyNumberFormat="1" applyFont="1" applyFill="1" applyBorder="1" applyAlignment="1">
      <alignment horizontal="center" vertical="top"/>
    </xf>
    <xf numFmtId="165" fontId="12" fillId="2" borderId="9" xfId="0" applyNumberFormat="1" applyFont="1" applyFill="1" applyBorder="1" applyAlignment="1">
      <alignment horizontal="center" vertical="top"/>
    </xf>
    <xf numFmtId="165" fontId="12" fillId="2" borderId="3" xfId="0" applyNumberFormat="1" applyFont="1" applyFill="1" applyBorder="1" applyAlignment="1">
      <alignment horizontal="center" vertical="top"/>
    </xf>
    <xf numFmtId="3" fontId="13" fillId="2" borderId="1"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3" fontId="15" fillId="2" borderId="2"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164" fontId="12" fillId="2" borderId="2" xfId="0" applyNumberFormat="1" applyFont="1" applyFill="1" applyBorder="1" applyAlignment="1">
      <alignment horizontal="center" vertical="top"/>
    </xf>
    <xf numFmtId="164" fontId="12" fillId="2" borderId="9" xfId="0" applyNumberFormat="1" applyFont="1" applyFill="1" applyBorder="1" applyAlignment="1">
      <alignment horizontal="center" vertical="top"/>
    </xf>
    <xf numFmtId="164" fontId="12" fillId="2" borderId="3" xfId="0" applyNumberFormat="1" applyFont="1" applyFill="1" applyBorder="1" applyAlignment="1">
      <alignment horizontal="center" vertical="top"/>
    </xf>
    <xf numFmtId="43" fontId="12" fillId="2" borderId="2" xfId="1" applyFont="1" applyFill="1" applyBorder="1" applyAlignment="1">
      <alignment horizontal="center" vertical="top" wrapText="1"/>
    </xf>
    <xf numFmtId="43" fontId="12" fillId="2" borderId="9" xfId="1" applyFont="1" applyFill="1" applyBorder="1" applyAlignment="1">
      <alignment horizontal="center" vertical="top" wrapText="1"/>
    </xf>
    <xf numFmtId="43" fontId="12" fillId="2" borderId="3" xfId="1" applyFont="1" applyFill="1" applyBorder="1" applyAlignment="1">
      <alignment horizontal="center" vertical="top" wrapText="1"/>
    </xf>
    <xf numFmtId="0" fontId="13" fillId="2" borderId="8" xfId="0" applyFont="1" applyFill="1" applyBorder="1" applyAlignment="1">
      <alignment horizontal="left" vertical="top" wrapText="1"/>
    </xf>
    <xf numFmtId="0" fontId="13" fillId="2" borderId="8" xfId="0" applyFont="1" applyFill="1" applyBorder="1" applyAlignment="1">
      <alignment horizontal="center" vertical="top" wrapText="1"/>
    </xf>
    <xf numFmtId="0" fontId="13" fillId="2" borderId="18" xfId="0" applyFont="1" applyFill="1" applyBorder="1" applyAlignment="1">
      <alignment horizontal="center" vertical="top" wrapText="1"/>
    </xf>
    <xf numFmtId="0" fontId="12" fillId="2" borderId="8"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2" borderId="13" xfId="0" applyFont="1" applyFill="1" applyBorder="1" applyAlignment="1">
      <alignment horizontal="left" vertical="top" wrapText="1"/>
    </xf>
    <xf numFmtId="164" fontId="12" fillId="2" borderId="11" xfId="0" applyNumberFormat="1" applyFont="1" applyFill="1" applyBorder="1" applyAlignment="1">
      <alignment horizontal="center" vertical="top"/>
    </xf>
    <xf numFmtId="164" fontId="12" fillId="2" borderId="8" xfId="0" applyNumberFormat="1" applyFont="1" applyFill="1" applyBorder="1" applyAlignment="1">
      <alignment horizontal="center" vertical="top" wrapText="1"/>
    </xf>
    <xf numFmtId="164" fontId="12" fillId="2" borderId="13" xfId="0" applyNumberFormat="1"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21" xfId="0" applyFont="1" applyFill="1" applyBorder="1" applyAlignment="1">
      <alignment horizontal="center" vertical="top" wrapText="1"/>
    </xf>
    <xf numFmtId="0" fontId="13" fillId="2" borderId="0" xfId="0" applyFont="1" applyFill="1" applyAlignment="1">
      <alignment horizontal="center" vertical="top" wrapText="1"/>
    </xf>
    <xf numFmtId="4" fontId="12" fillId="2" borderId="8" xfId="0" applyNumberFormat="1" applyFont="1" applyFill="1" applyBorder="1" applyAlignment="1">
      <alignment horizontal="center" vertical="top" wrapText="1"/>
    </xf>
    <xf numFmtId="4" fontId="12" fillId="2" borderId="13" xfId="0" applyNumberFormat="1" applyFont="1" applyFill="1" applyBorder="1" applyAlignment="1">
      <alignment horizontal="center" vertical="top" wrapText="1"/>
    </xf>
    <xf numFmtId="0" fontId="13" fillId="2" borderId="8" xfId="0" applyFont="1" applyFill="1" applyBorder="1" applyAlignment="1">
      <alignment horizontal="center" vertical="top"/>
    </xf>
    <xf numFmtId="0" fontId="13" fillId="2" borderId="10" xfId="0" applyFont="1" applyFill="1" applyBorder="1" applyAlignment="1">
      <alignment horizontal="center" vertical="top"/>
    </xf>
    <xf numFmtId="0" fontId="13" fillId="2" borderId="13" xfId="0" applyFont="1" applyFill="1" applyBorder="1" applyAlignment="1">
      <alignment horizontal="center" vertical="top"/>
    </xf>
    <xf numFmtId="164" fontId="13" fillId="2" borderId="14" xfId="0" applyNumberFormat="1" applyFont="1" applyFill="1" applyBorder="1" applyAlignment="1">
      <alignment horizontal="center" vertical="top" wrapText="1"/>
    </xf>
    <xf numFmtId="164" fontId="13" fillId="2" borderId="15" xfId="0" applyNumberFormat="1" applyFont="1" applyFill="1" applyBorder="1" applyAlignment="1">
      <alignment horizontal="center" vertical="top" wrapText="1"/>
    </xf>
    <xf numFmtId="0" fontId="13" fillId="2" borderId="11" xfId="0" applyFont="1" applyFill="1" applyBorder="1" applyAlignment="1">
      <alignment horizontal="center" vertical="top"/>
    </xf>
    <xf numFmtId="0" fontId="13" fillId="2" borderId="11" xfId="0" applyFont="1" applyFill="1" applyBorder="1" applyAlignment="1">
      <alignment horizontal="left" vertical="top" wrapText="1"/>
    </xf>
    <xf numFmtId="0" fontId="12" fillId="2" borderId="11" xfId="0" applyFont="1" applyFill="1" applyBorder="1" applyAlignment="1">
      <alignment horizontal="center" vertical="top" wrapText="1"/>
    </xf>
    <xf numFmtId="164" fontId="13" fillId="2" borderId="11" xfId="0" applyNumberFormat="1" applyFont="1" applyFill="1" applyBorder="1" applyAlignment="1">
      <alignment horizontal="center" vertical="top" wrapText="1"/>
    </xf>
    <xf numFmtId="164" fontId="12" fillId="2" borderId="11" xfId="0" applyNumberFormat="1" applyFont="1" applyFill="1" applyBorder="1" applyAlignment="1">
      <alignment horizontal="center" vertical="top" wrapText="1"/>
    </xf>
    <xf numFmtId="4" fontId="12" fillId="2" borderId="11" xfId="0" applyNumberFormat="1" applyFont="1" applyFill="1" applyBorder="1" applyAlignment="1">
      <alignment horizontal="center" vertical="top" wrapText="1"/>
    </xf>
    <xf numFmtId="164" fontId="13" fillId="2" borderId="17" xfId="0" applyNumberFormat="1" applyFont="1" applyFill="1" applyBorder="1" applyAlignment="1">
      <alignment horizontal="center" vertical="top" wrapText="1"/>
    </xf>
    <xf numFmtId="0" fontId="13" fillId="2" borderId="20" xfId="0" applyFont="1" applyFill="1" applyBorder="1" applyAlignment="1">
      <alignment horizontal="center" vertical="top" wrapText="1"/>
    </xf>
    <xf numFmtId="164" fontId="12" fillId="2" borderId="1" xfId="0" applyNumberFormat="1" applyFont="1" applyFill="1" applyBorder="1" applyAlignment="1">
      <alignment horizontal="center" vertical="top"/>
    </xf>
    <xf numFmtId="0" fontId="13" fillId="2" borderId="14" xfId="0" applyFont="1" applyFill="1" applyBorder="1" applyAlignment="1">
      <alignment horizontal="center" vertical="top"/>
    </xf>
    <xf numFmtId="164" fontId="13" fillId="2" borderId="23" xfId="0" applyNumberFormat="1" applyFont="1" applyFill="1" applyBorder="1" applyAlignment="1">
      <alignment horizontal="center" vertical="top" wrapText="1"/>
    </xf>
    <xf numFmtId="164" fontId="13" fillId="2" borderId="8" xfId="0" applyNumberFormat="1" applyFont="1" applyFill="1" applyBorder="1" applyAlignment="1">
      <alignment horizontal="center" vertical="top" wrapText="1"/>
    </xf>
    <xf numFmtId="164" fontId="13" fillId="2" borderId="13" xfId="0" applyNumberFormat="1" applyFont="1" applyFill="1" applyBorder="1" applyAlignment="1">
      <alignment horizontal="center" vertical="top" wrapText="1"/>
    </xf>
    <xf numFmtId="0" fontId="13" fillId="2" borderId="17" xfId="0" applyFont="1" applyFill="1" applyBorder="1" applyAlignment="1">
      <alignment horizontal="center" vertical="top" wrapText="1"/>
    </xf>
    <xf numFmtId="0" fontId="13" fillId="2" borderId="29" xfId="0" applyFont="1" applyFill="1" applyBorder="1" applyAlignment="1">
      <alignment horizontal="center" vertical="top" wrapText="1"/>
    </xf>
    <xf numFmtId="0" fontId="12" fillId="2" borderId="22" xfId="0" applyFont="1" applyFill="1" applyBorder="1" applyAlignment="1">
      <alignment horizontal="center" vertical="top" wrapText="1"/>
    </xf>
    <xf numFmtId="4" fontId="13" fillId="2" borderId="9"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4" fontId="15" fillId="2" borderId="9"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0" fontId="12" fillId="2" borderId="2"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3" xfId="0" applyFont="1" applyFill="1" applyBorder="1" applyAlignment="1">
      <alignment horizontal="left" vertical="top" wrapText="1"/>
    </xf>
    <xf numFmtId="4" fontId="15" fillId="2" borderId="1"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wrapText="1"/>
    </xf>
    <xf numFmtId="0" fontId="10" fillId="2" borderId="26" xfId="0" applyFont="1" applyFill="1" applyBorder="1" applyAlignment="1">
      <alignment horizontal="left" vertical="top" wrapText="1"/>
    </xf>
    <xf numFmtId="0" fontId="10" fillId="2" borderId="30" xfId="0" applyFont="1" applyFill="1" applyBorder="1" applyAlignment="1">
      <alignment horizontal="left" vertical="top" wrapText="1"/>
    </xf>
    <xf numFmtId="4" fontId="12" fillId="2" borderId="2" xfId="0" applyNumberFormat="1" applyFont="1" applyFill="1" applyBorder="1" applyAlignment="1">
      <alignment horizontal="center" vertical="top"/>
    </xf>
    <xf numFmtId="14" fontId="12" fillId="2" borderId="1" xfId="0" applyNumberFormat="1" applyFont="1" applyFill="1" applyBorder="1" applyAlignment="1">
      <alignment horizontal="center" vertical="top"/>
    </xf>
    <xf numFmtId="0" fontId="15" fillId="2" borderId="1" xfId="0" applyFont="1" applyFill="1" applyBorder="1" applyAlignment="1">
      <alignment horizontal="left" wrapText="1"/>
    </xf>
    <xf numFmtId="4" fontId="13" fillId="2" borderId="9" xfId="0" applyNumberFormat="1" applyFont="1" applyFill="1" applyBorder="1" applyAlignment="1">
      <alignment horizontal="center" vertical="top"/>
    </xf>
    <xf numFmtId="4" fontId="13" fillId="2" borderId="3" xfId="0" applyNumberFormat="1" applyFont="1" applyFill="1" applyBorder="1" applyAlignment="1">
      <alignment horizontal="center" vertical="top"/>
    </xf>
    <xf numFmtId="4" fontId="15" fillId="2" borderId="2" xfId="0" applyNumberFormat="1" applyFont="1" applyFill="1" applyBorder="1" applyAlignment="1">
      <alignment horizontal="center" vertical="top"/>
    </xf>
    <xf numFmtId="4" fontId="15" fillId="2" borderId="9" xfId="0" applyNumberFormat="1" applyFont="1" applyFill="1" applyBorder="1" applyAlignment="1">
      <alignment horizontal="center" vertical="top"/>
    </xf>
    <xf numFmtId="4" fontId="15" fillId="2" borderId="3" xfId="0" applyNumberFormat="1" applyFont="1" applyFill="1" applyBorder="1" applyAlignment="1">
      <alignment horizontal="center" vertical="top"/>
    </xf>
    <xf numFmtId="4" fontId="12" fillId="2" borderId="9" xfId="0" applyNumberFormat="1" applyFont="1" applyFill="1" applyBorder="1" applyAlignment="1">
      <alignment horizontal="center" vertical="top"/>
    </xf>
    <xf numFmtId="0" fontId="14" fillId="2" borderId="2" xfId="0" applyFont="1" applyFill="1" applyBorder="1" applyAlignment="1">
      <alignment horizontal="center" vertical="top"/>
    </xf>
    <xf numFmtId="0" fontId="14" fillId="2" borderId="9" xfId="0" applyFont="1" applyFill="1" applyBorder="1" applyAlignment="1">
      <alignment horizontal="center" vertical="top"/>
    </xf>
    <xf numFmtId="0" fontId="14" fillId="2" borderId="3" xfId="0" applyFont="1" applyFill="1" applyBorder="1" applyAlignment="1">
      <alignment horizontal="center" vertical="top"/>
    </xf>
    <xf numFmtId="0" fontId="13" fillId="2" borderId="33" xfId="0" applyFont="1" applyFill="1" applyBorder="1" applyAlignment="1">
      <alignment horizontal="center" vertical="top"/>
    </xf>
    <xf numFmtId="0" fontId="13" fillId="2" borderId="34" xfId="0" applyFont="1" applyFill="1" applyBorder="1" applyAlignment="1">
      <alignment horizontal="center" vertical="top"/>
    </xf>
    <xf numFmtId="0" fontId="13" fillId="2" borderId="35" xfId="0" applyFont="1" applyFill="1" applyBorder="1" applyAlignment="1">
      <alignment horizontal="center" vertical="top"/>
    </xf>
    <xf numFmtId="0" fontId="15" fillId="2" borderId="36" xfId="0" applyFont="1" applyFill="1" applyBorder="1" applyAlignment="1">
      <alignment horizontal="center" vertical="top" wrapText="1"/>
    </xf>
    <xf numFmtId="0" fontId="15" fillId="2" borderId="36" xfId="0" applyFont="1" applyFill="1" applyBorder="1" applyAlignment="1">
      <alignment horizontal="center" vertical="top"/>
    </xf>
    <xf numFmtId="0" fontId="11" fillId="2" borderId="9" xfId="0" applyFont="1" applyFill="1" applyBorder="1" applyAlignment="1">
      <alignment horizontal="left" vertical="top" wrapText="1"/>
    </xf>
    <xf numFmtId="0" fontId="13" fillId="2" borderId="33" xfId="0" applyFont="1" applyFill="1" applyBorder="1" applyAlignment="1">
      <alignment horizontal="center" vertical="top" wrapText="1"/>
    </xf>
    <xf numFmtId="0" fontId="13" fillId="2" borderId="34" xfId="0" applyFont="1" applyFill="1" applyBorder="1" applyAlignment="1">
      <alignment horizontal="center" vertical="top" wrapText="1"/>
    </xf>
    <xf numFmtId="0" fontId="13" fillId="2" borderId="35" xfId="0" applyFont="1" applyFill="1" applyBorder="1" applyAlignment="1">
      <alignment horizontal="center" vertical="top" wrapText="1"/>
    </xf>
    <xf numFmtId="4" fontId="11" fillId="2" borderId="2" xfId="0" applyNumberFormat="1" applyFont="1" applyFill="1" applyBorder="1" applyAlignment="1">
      <alignment horizontal="center" vertical="top" wrapText="1"/>
    </xf>
    <xf numFmtId="4" fontId="11" fillId="2" borderId="9" xfId="0" applyNumberFormat="1" applyFont="1" applyFill="1" applyBorder="1" applyAlignment="1">
      <alignment horizontal="center" vertical="top" wrapText="1"/>
    </xf>
    <xf numFmtId="0" fontId="13" fillId="2" borderId="36" xfId="0" applyFont="1" applyFill="1" applyBorder="1" applyAlignment="1">
      <alignment horizontal="center" vertical="top" wrapText="1"/>
    </xf>
    <xf numFmtId="0" fontId="13" fillId="2" borderId="36" xfId="0" applyFont="1" applyFill="1" applyBorder="1" applyAlignment="1">
      <alignment horizontal="center" vertical="top"/>
    </xf>
    <xf numFmtId="4" fontId="12" fillId="2" borderId="2" xfId="0" applyNumberFormat="1" applyFont="1" applyFill="1" applyBorder="1" applyAlignment="1">
      <alignment horizontal="left" vertical="top" wrapText="1"/>
    </xf>
    <xf numFmtId="4" fontId="12" fillId="2" borderId="9" xfId="0" applyNumberFormat="1" applyFont="1" applyFill="1" applyBorder="1" applyAlignment="1">
      <alignment horizontal="left" vertical="top" wrapText="1"/>
    </xf>
    <xf numFmtId="4" fontId="12" fillId="2" borderId="3" xfId="0" applyNumberFormat="1" applyFont="1" applyFill="1" applyBorder="1" applyAlignment="1">
      <alignment horizontal="left" vertical="top" wrapText="1"/>
    </xf>
    <xf numFmtId="0" fontId="25" fillId="3" borderId="1" xfId="0" applyFont="1" applyFill="1" applyBorder="1" applyAlignment="1">
      <alignment horizontal="center" vertical="top"/>
    </xf>
    <xf numFmtId="0" fontId="20" fillId="2" borderId="2" xfId="0" applyFont="1" applyFill="1" applyBorder="1" applyAlignment="1">
      <alignment horizontal="left" vertical="top" wrapText="1"/>
    </xf>
    <xf numFmtId="0" fontId="14" fillId="2" borderId="1" xfId="0" applyFont="1" applyFill="1" applyBorder="1" applyAlignment="1">
      <alignment horizontal="left" vertical="top" wrapText="1"/>
    </xf>
    <xf numFmtId="2" fontId="15" fillId="2" borderId="1" xfId="0" applyNumberFormat="1" applyFont="1" applyFill="1" applyBorder="1" applyAlignment="1">
      <alignment horizontal="center" vertical="top" wrapText="1"/>
    </xf>
    <xf numFmtId="0" fontId="24" fillId="2" borderId="1" xfId="0" applyFont="1" applyFill="1" applyBorder="1" applyAlignment="1">
      <alignment horizontal="center" vertical="top" wrapText="1"/>
    </xf>
    <xf numFmtId="0" fontId="13" fillId="2" borderId="2" xfId="0" applyFont="1" applyFill="1" applyBorder="1" applyAlignment="1">
      <alignment horizontal="center" vertical="top" shrinkToFit="1"/>
    </xf>
    <xf numFmtId="0" fontId="13" fillId="2" borderId="9" xfId="0" applyFont="1" applyFill="1" applyBorder="1" applyAlignment="1">
      <alignment horizontal="center" vertical="top" shrinkToFit="1"/>
    </xf>
    <xf numFmtId="0" fontId="13" fillId="2" borderId="3" xfId="0" applyFont="1" applyFill="1" applyBorder="1" applyAlignment="1">
      <alignment horizontal="center" vertical="top" shrinkToFit="1"/>
    </xf>
    <xf numFmtId="0" fontId="13" fillId="2" borderId="2" xfId="0" applyFont="1" applyFill="1" applyBorder="1" applyAlignment="1">
      <alignment horizontal="center" vertical="top" wrapText="1" shrinkToFit="1"/>
    </xf>
    <xf numFmtId="0" fontId="13" fillId="2" borderId="9" xfId="0" applyFont="1" applyFill="1" applyBorder="1" applyAlignment="1">
      <alignment horizontal="center" vertical="top" wrapText="1" shrinkToFit="1"/>
    </xf>
    <xf numFmtId="0" fontId="13" fillId="2" borderId="3" xfId="0" applyFont="1" applyFill="1" applyBorder="1" applyAlignment="1">
      <alignment horizontal="center" vertical="top" wrapText="1" shrinkToFit="1"/>
    </xf>
    <xf numFmtId="0" fontId="13" fillId="2" borderId="2"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13" fillId="2" borderId="3" xfId="0" applyFont="1" applyFill="1" applyBorder="1" applyAlignment="1">
      <alignment horizontal="left" vertical="top" shrinkToFit="1"/>
    </xf>
    <xf numFmtId="0" fontId="21" fillId="2" borderId="2" xfId="0" applyFont="1" applyFill="1" applyBorder="1" applyAlignment="1">
      <alignment horizontal="center" vertical="top" wrapText="1"/>
    </xf>
    <xf numFmtId="0" fontId="21" fillId="2" borderId="9" xfId="0" applyFont="1" applyFill="1" applyBorder="1" applyAlignment="1">
      <alignment horizontal="center" vertical="top" wrapText="1"/>
    </xf>
    <xf numFmtId="0" fontId="21" fillId="2" borderId="3" xfId="0" applyFont="1" applyFill="1" applyBorder="1" applyAlignment="1">
      <alignment horizontal="center" vertical="top" wrapText="1"/>
    </xf>
    <xf numFmtId="164" fontId="12" fillId="2" borderId="5" xfId="0" applyNumberFormat="1" applyFont="1" applyFill="1" applyBorder="1" applyAlignment="1">
      <alignment horizontal="center" vertical="top" wrapText="1"/>
    </xf>
    <xf numFmtId="164" fontId="12" fillId="2" borderId="27" xfId="0" applyNumberFormat="1" applyFont="1" applyFill="1" applyBorder="1" applyAlignment="1">
      <alignment horizontal="center" vertical="top" wrapText="1"/>
    </xf>
    <xf numFmtId="14" fontId="11" fillId="2" borderId="1" xfId="0" applyNumberFormat="1" applyFont="1" applyFill="1" applyBorder="1" applyAlignment="1">
      <alignment horizontal="left" vertical="top"/>
    </xf>
    <xf numFmtId="4" fontId="21" fillId="2" borderId="1" xfId="0" applyNumberFormat="1" applyFont="1" applyFill="1" applyBorder="1" applyAlignment="1">
      <alignment horizontal="center" vertical="top" wrapText="1"/>
    </xf>
    <xf numFmtId="0" fontId="21" fillId="2" borderId="1" xfId="0" applyFont="1" applyFill="1" applyBorder="1" applyAlignment="1">
      <alignment horizontal="center" vertical="top"/>
    </xf>
    <xf numFmtId="4" fontId="11" fillId="2" borderId="1" xfId="0" applyNumberFormat="1" applyFont="1" applyFill="1" applyBorder="1" applyAlignment="1">
      <alignment horizontal="center" vertical="top"/>
    </xf>
    <xf numFmtId="0" fontId="13" fillId="2" borderId="4" xfId="0" applyFont="1" applyFill="1" applyBorder="1" applyAlignment="1">
      <alignment horizontal="center" vertical="top"/>
    </xf>
    <xf numFmtId="0" fontId="13" fillId="2" borderId="28" xfId="0" applyFont="1" applyFill="1" applyBorder="1" applyAlignment="1">
      <alignment horizontal="center" vertical="top"/>
    </xf>
    <xf numFmtId="0" fontId="23" fillId="2" borderId="1" xfId="0"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0" fillId="2" borderId="1" xfId="0" quotePrefix="1" applyFont="1" applyFill="1" applyBorder="1" applyAlignment="1">
      <alignment horizontal="center" vertical="top" wrapText="1"/>
    </xf>
    <xf numFmtId="0" fontId="12" fillId="2" borderId="2" xfId="0" applyFont="1" applyFill="1" applyBorder="1" applyAlignment="1">
      <alignment horizontal="center" vertical="top" shrinkToFit="1"/>
    </xf>
    <xf numFmtId="0" fontId="12" fillId="2" borderId="9" xfId="0" applyFont="1" applyFill="1" applyBorder="1" applyAlignment="1">
      <alignment horizontal="center" vertical="top" shrinkToFit="1"/>
    </xf>
    <xf numFmtId="0" fontId="12" fillId="2" borderId="3" xfId="0" applyFont="1" applyFill="1" applyBorder="1" applyAlignment="1">
      <alignment horizontal="center" vertical="top" shrinkToFit="1"/>
    </xf>
    <xf numFmtId="17" fontId="23" fillId="2" borderId="1" xfId="0" applyNumberFormat="1" applyFont="1" applyFill="1" applyBorder="1" applyAlignment="1">
      <alignment horizontal="center" vertical="top" wrapText="1"/>
    </xf>
    <xf numFmtId="4" fontId="20" fillId="2" borderId="1" xfId="0" applyNumberFormat="1" applyFont="1" applyFill="1" applyBorder="1" applyAlignment="1">
      <alignment horizontal="center" vertical="top" wrapText="1"/>
    </xf>
    <xf numFmtId="14" fontId="11" fillId="4" borderId="2" xfId="0" applyNumberFormat="1" applyFont="1" applyFill="1" applyBorder="1" applyAlignment="1">
      <alignment horizontal="center" vertical="top" wrapText="1"/>
    </xf>
    <xf numFmtId="2" fontId="12" fillId="2" borderId="9" xfId="0" applyNumberFormat="1" applyFont="1" applyFill="1" applyBorder="1" applyAlignment="1" applyProtection="1">
      <alignment horizontal="center" vertical="top" wrapText="1"/>
      <protection locked="0"/>
    </xf>
    <xf numFmtId="2" fontId="12" fillId="2" borderId="9" xfId="0" applyNumberFormat="1" applyFont="1" applyFill="1" applyBorder="1" applyAlignment="1" applyProtection="1">
      <alignment horizontal="center" vertical="top"/>
      <protection locked="0"/>
    </xf>
    <xf numFmtId="2" fontId="12" fillId="2" borderId="3" xfId="0" applyNumberFormat="1" applyFont="1" applyFill="1" applyBorder="1" applyAlignment="1" applyProtection="1">
      <alignment horizontal="center" vertical="top"/>
      <protection locked="0"/>
    </xf>
    <xf numFmtId="0" fontId="20" fillId="2" borderId="2" xfId="0" applyFont="1" applyFill="1" applyBorder="1" applyAlignment="1">
      <alignment horizontal="center" vertical="top" wrapText="1"/>
    </xf>
    <xf numFmtId="0" fontId="20" fillId="2" borderId="9"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2" xfId="0" applyFont="1" applyFill="1" applyBorder="1" applyAlignment="1">
      <alignment horizontal="center" vertical="top"/>
    </xf>
    <xf numFmtId="0" fontId="20" fillId="2" borderId="9" xfId="0" applyFont="1" applyFill="1" applyBorder="1" applyAlignment="1">
      <alignment horizontal="center" vertical="top"/>
    </xf>
    <xf numFmtId="0" fontId="20" fillId="2" borderId="3" xfId="0" applyFont="1" applyFill="1" applyBorder="1" applyAlignment="1">
      <alignment horizontal="center" vertical="top"/>
    </xf>
    <xf numFmtId="2" fontId="14" fillId="2" borderId="2"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2" fontId="14" fillId="2" borderId="3" xfId="0" applyNumberFormat="1" applyFont="1" applyFill="1" applyBorder="1" applyAlignment="1">
      <alignment horizontal="center" vertical="top"/>
    </xf>
    <xf numFmtId="0" fontId="27" fillId="2" borderId="0" xfId="0" applyFont="1" applyFill="1"/>
    <xf numFmtId="0" fontId="27" fillId="2" borderId="0" xfId="0" applyFont="1" applyFill="1" applyAlignment="1">
      <alignment horizontal="center" vertical="top"/>
    </xf>
    <xf numFmtId="0" fontId="27" fillId="2" borderId="0" xfId="0" applyFont="1" applyFill="1" applyAlignment="1">
      <alignment horizontal="center"/>
    </xf>
    <xf numFmtId="0" fontId="27" fillId="2" borderId="0" xfId="0" applyFont="1" applyFill="1" applyAlignment="1">
      <alignment horizontal="left"/>
    </xf>
    <xf numFmtId="0" fontId="28" fillId="2" borderId="0" xfId="0" applyFont="1" applyFill="1"/>
    <xf numFmtId="164" fontId="27" fillId="2" borderId="0" xfId="0" applyNumberFormat="1" applyFont="1" applyFill="1"/>
    <xf numFmtId="164" fontId="28" fillId="2" borderId="0" xfId="0" applyNumberFormat="1" applyFont="1" applyFill="1"/>
    <xf numFmtId="0" fontId="28" fillId="2" borderId="0" xfId="0" applyFont="1" applyFill="1" applyAlignment="1">
      <alignment horizontal="center"/>
    </xf>
    <xf numFmtId="0" fontId="27" fillId="2" borderId="0" xfId="0" applyFont="1" applyFill="1" applyAlignment="1">
      <alignment vertical="top"/>
    </xf>
    <xf numFmtId="0" fontId="29" fillId="2" borderId="0" xfId="0" applyFont="1" applyFill="1" applyAlignment="1">
      <alignment horizontal="center"/>
    </xf>
    <xf numFmtId="0" fontId="26" fillId="2" borderId="0" xfId="0" applyFont="1" applyFill="1"/>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0" fontId="13" fillId="2" borderId="39" xfId="0" applyFont="1" applyFill="1" applyBorder="1" applyAlignment="1">
      <alignment horizontal="left"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347"/>
  <sheetViews>
    <sheetView tabSelected="1" topLeftCell="A29" zoomScale="70" zoomScaleNormal="70" workbookViewId="0">
      <pane xSplit="2" topLeftCell="C1" activePane="topRight" state="frozen"/>
      <selection pane="topRight" activeCell="D18" sqref="D18:D23"/>
    </sheetView>
  </sheetViews>
  <sheetFormatPr defaultColWidth="9.1796875" defaultRowHeight="13" x14ac:dyDescent="0.3"/>
  <cols>
    <col min="1" max="1" width="1.81640625" style="1" customWidth="1"/>
    <col min="2" max="2" width="21" style="111" customWidth="1"/>
    <col min="3" max="3" width="42.453125" style="2" customWidth="1"/>
    <col min="4" max="4" width="19" style="1" customWidth="1"/>
    <col min="5" max="5" width="28" style="112" customWidth="1"/>
    <col min="6" max="6" width="18.1796875" style="112" customWidth="1"/>
    <col min="7" max="7" width="56.1796875" style="112" customWidth="1"/>
    <col min="8" max="8" width="9.7265625" style="1" customWidth="1"/>
    <col min="9" max="9" width="15.7265625" style="1" customWidth="1"/>
    <col min="10" max="10" width="24.1796875" style="1" customWidth="1"/>
    <col min="11" max="11" width="22.26953125" style="111" customWidth="1"/>
    <col min="12" max="12" width="10.54296875" style="2" customWidth="1"/>
    <col min="13" max="13" width="10.54296875" style="111" customWidth="1"/>
    <col min="14" max="14" width="17.1796875" style="113" customWidth="1"/>
    <col min="15" max="15" width="23.453125" style="1" customWidth="1"/>
    <col min="16" max="16" width="21.453125" style="1" customWidth="1"/>
    <col min="17" max="17" width="15.453125" style="1" customWidth="1"/>
    <col min="18" max="18" width="10.81640625" style="1" customWidth="1"/>
    <col min="19" max="19" width="14.453125" style="1" customWidth="1"/>
    <col min="20" max="21" width="14" style="114" customWidth="1"/>
    <col min="22" max="22" width="18" style="115" customWidth="1"/>
    <col min="23" max="23" width="19.81640625" style="115" customWidth="1"/>
    <col min="24" max="24" width="12.1796875" style="115" customWidth="1"/>
    <col min="25" max="25" width="11.26953125" style="115" customWidth="1"/>
    <col min="26" max="26" width="12.26953125" style="115" bestFit="1" customWidth="1"/>
    <col min="27" max="27" width="12.453125" style="115" bestFit="1" customWidth="1"/>
    <col min="28" max="28" width="13.81640625" style="115" customWidth="1"/>
    <col min="29" max="29" width="11.54296875" style="113" customWidth="1"/>
    <col min="30" max="30" width="18.453125" style="113" customWidth="1"/>
    <col min="31" max="31" width="17.453125" style="113" customWidth="1"/>
    <col min="32" max="32" width="10.1796875" style="1" bestFit="1" customWidth="1"/>
    <col min="33" max="33" width="10.453125" style="113" bestFit="1" customWidth="1"/>
    <col min="34" max="34" width="26" style="3" customWidth="1"/>
    <col min="35" max="35" width="19.7265625" style="3" bestFit="1" customWidth="1"/>
    <col min="36" max="36" width="9.26953125" style="1" bestFit="1" customWidth="1"/>
    <col min="37" max="16384" width="9.1796875" style="1"/>
  </cols>
  <sheetData>
    <row r="1" spans="2:36" s="531" customFormat="1" ht="12.65" customHeight="1" x14ac:dyDescent="0.3">
      <c r="B1" s="532"/>
      <c r="C1" s="533"/>
      <c r="F1" s="534"/>
      <c r="K1" s="532"/>
      <c r="L1" s="533"/>
      <c r="M1" s="532"/>
      <c r="N1" s="535"/>
      <c r="P1" s="535"/>
      <c r="Q1" s="535"/>
      <c r="R1" s="535"/>
      <c r="S1" s="535"/>
      <c r="T1" s="536"/>
      <c r="U1" s="536"/>
      <c r="V1" s="537"/>
      <c r="W1" s="537"/>
      <c r="X1" s="537"/>
      <c r="Y1" s="537"/>
      <c r="Z1" s="537"/>
      <c r="AA1" s="537"/>
      <c r="AB1" s="537"/>
      <c r="AC1" s="535"/>
      <c r="AD1" s="535"/>
      <c r="AE1" s="535"/>
      <c r="AF1" s="535"/>
      <c r="AG1" s="535"/>
      <c r="AH1" s="538"/>
      <c r="AI1" s="538"/>
    </row>
    <row r="2" spans="2:36" s="531" customFormat="1" x14ac:dyDescent="0.3">
      <c r="B2" s="539"/>
      <c r="C2" s="533"/>
      <c r="F2" s="534"/>
      <c r="J2" s="534"/>
      <c r="K2" s="532"/>
      <c r="L2" s="533"/>
      <c r="M2" s="532"/>
      <c r="N2" s="535"/>
      <c r="P2" s="535"/>
      <c r="Q2" s="535"/>
      <c r="R2" s="535"/>
      <c r="S2" s="535"/>
      <c r="T2" s="536"/>
      <c r="U2" s="536"/>
      <c r="V2" s="537"/>
      <c r="W2" s="537"/>
      <c r="X2" s="537"/>
      <c r="Y2" s="537"/>
      <c r="Z2" s="537"/>
      <c r="AA2" s="537"/>
      <c r="AB2" s="537"/>
      <c r="AC2" s="535"/>
      <c r="AD2" s="535"/>
      <c r="AE2" s="535"/>
      <c r="AF2" s="535"/>
      <c r="AG2" s="535"/>
      <c r="AH2" s="535"/>
      <c r="AI2" s="535"/>
    </row>
    <row r="3" spans="2:36" s="531" customFormat="1" ht="15" customHeight="1" x14ac:dyDescent="0.35">
      <c r="B3" s="540" t="s">
        <v>1105</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1"/>
    </row>
    <row r="4" spans="2:36" s="531" customFormat="1" x14ac:dyDescent="0.3">
      <c r="B4" s="532"/>
      <c r="C4" s="533"/>
      <c r="E4" s="534"/>
      <c r="F4" s="534"/>
      <c r="G4" s="534"/>
      <c r="K4" s="532"/>
      <c r="L4" s="533"/>
      <c r="M4" s="532"/>
      <c r="N4" s="535"/>
      <c r="T4" s="536"/>
      <c r="U4" s="536"/>
      <c r="V4" s="537"/>
      <c r="W4" s="537"/>
      <c r="X4" s="537"/>
      <c r="Y4" s="537"/>
      <c r="Z4" s="537"/>
      <c r="AA4" s="537"/>
      <c r="AB4" s="537"/>
      <c r="AC4" s="535"/>
      <c r="AD4" s="535"/>
      <c r="AE4" s="535"/>
      <c r="AG4" s="535"/>
      <c r="AH4" s="538"/>
      <c r="AI4" s="538"/>
    </row>
    <row r="5" spans="2:36" s="541" customFormat="1" ht="72.75" customHeight="1" x14ac:dyDescent="0.35">
      <c r="B5" s="542" t="s">
        <v>0</v>
      </c>
      <c r="C5" s="542" t="s">
        <v>1</v>
      </c>
      <c r="D5" s="542" t="s">
        <v>2</v>
      </c>
      <c r="E5" s="542" t="s">
        <v>3</v>
      </c>
      <c r="F5" s="542" t="s">
        <v>4</v>
      </c>
      <c r="G5" s="542" t="s">
        <v>5</v>
      </c>
      <c r="H5" s="542" t="s">
        <v>143</v>
      </c>
      <c r="I5" s="542" t="s">
        <v>144</v>
      </c>
      <c r="J5" s="543" t="s">
        <v>6</v>
      </c>
      <c r="K5" s="543"/>
      <c r="L5" s="543"/>
      <c r="M5" s="543"/>
      <c r="N5" s="544" t="s">
        <v>7</v>
      </c>
      <c r="O5" s="542" t="s">
        <v>8</v>
      </c>
      <c r="P5" s="542" t="s">
        <v>9</v>
      </c>
      <c r="Q5" s="542" t="s">
        <v>10</v>
      </c>
      <c r="R5" s="542" t="s">
        <v>11</v>
      </c>
      <c r="S5" s="542" t="s">
        <v>12</v>
      </c>
      <c r="T5" s="545" t="s">
        <v>13</v>
      </c>
      <c r="U5" s="545" t="s">
        <v>14</v>
      </c>
      <c r="V5" s="546" t="s">
        <v>15</v>
      </c>
      <c r="W5" s="546"/>
      <c r="X5" s="546"/>
      <c r="Y5" s="546"/>
      <c r="Z5" s="546"/>
      <c r="AA5" s="546"/>
      <c r="AB5" s="545" t="s">
        <v>16</v>
      </c>
      <c r="AC5" s="544" t="s">
        <v>17</v>
      </c>
      <c r="AD5" s="547" t="s">
        <v>137</v>
      </c>
      <c r="AE5" s="548"/>
      <c r="AF5" s="549"/>
      <c r="AG5" s="544" t="s">
        <v>18</v>
      </c>
      <c r="AH5" s="544" t="s">
        <v>19</v>
      </c>
      <c r="AI5" s="542" t="s">
        <v>20</v>
      </c>
      <c r="AJ5" s="544" t="s">
        <v>21</v>
      </c>
    </row>
    <row r="6" spans="2:36" s="541" customFormat="1" ht="146.25" customHeight="1" x14ac:dyDescent="0.35">
      <c r="B6" s="542"/>
      <c r="C6" s="542"/>
      <c r="D6" s="542"/>
      <c r="E6" s="542"/>
      <c r="F6" s="542"/>
      <c r="G6" s="542"/>
      <c r="H6" s="542"/>
      <c r="I6" s="542"/>
      <c r="J6" s="550" t="s">
        <v>22</v>
      </c>
      <c r="K6" s="550" t="s">
        <v>23</v>
      </c>
      <c r="L6" s="550" t="s">
        <v>24</v>
      </c>
      <c r="M6" s="550" t="s">
        <v>25</v>
      </c>
      <c r="N6" s="551"/>
      <c r="O6" s="542"/>
      <c r="P6" s="542"/>
      <c r="Q6" s="542"/>
      <c r="R6" s="542"/>
      <c r="S6" s="542"/>
      <c r="T6" s="545"/>
      <c r="U6" s="545"/>
      <c r="V6" s="552" t="s">
        <v>138</v>
      </c>
      <c r="W6" s="552" t="s">
        <v>26</v>
      </c>
      <c r="X6" s="552" t="s">
        <v>27</v>
      </c>
      <c r="Y6" s="552" t="s">
        <v>28</v>
      </c>
      <c r="Z6" s="552" t="s">
        <v>29</v>
      </c>
      <c r="AA6" s="552" t="s">
        <v>30</v>
      </c>
      <c r="AB6" s="545"/>
      <c r="AC6" s="551"/>
      <c r="AD6" s="550" t="s">
        <v>31</v>
      </c>
      <c r="AE6" s="550" t="s">
        <v>32</v>
      </c>
      <c r="AF6" s="550" t="s">
        <v>33</v>
      </c>
      <c r="AG6" s="551"/>
      <c r="AH6" s="551"/>
      <c r="AI6" s="542"/>
      <c r="AJ6" s="551"/>
    </row>
    <row r="7" spans="2:36" s="3" customFormat="1" x14ac:dyDescent="0.3">
      <c r="B7" s="4">
        <v>1</v>
      </c>
      <c r="C7" s="5">
        <v>2</v>
      </c>
      <c r="D7" s="5">
        <v>3</v>
      </c>
      <c r="E7" s="5">
        <v>4</v>
      </c>
      <c r="F7" s="5">
        <v>5</v>
      </c>
      <c r="G7" s="5">
        <v>6</v>
      </c>
      <c r="H7" s="5">
        <v>7</v>
      </c>
      <c r="I7" s="5">
        <v>8</v>
      </c>
      <c r="J7" s="5">
        <v>9</v>
      </c>
      <c r="K7" s="4">
        <v>10</v>
      </c>
      <c r="L7" s="5">
        <v>11</v>
      </c>
      <c r="M7" s="4">
        <v>12</v>
      </c>
      <c r="N7" s="5">
        <v>13</v>
      </c>
      <c r="O7" s="5">
        <v>14</v>
      </c>
      <c r="P7" s="5">
        <v>15</v>
      </c>
      <c r="Q7" s="5">
        <v>16</v>
      </c>
      <c r="R7" s="5">
        <v>17</v>
      </c>
      <c r="S7" s="5">
        <v>18</v>
      </c>
      <c r="T7" s="6">
        <v>19</v>
      </c>
      <c r="U7" s="6">
        <v>20</v>
      </c>
      <c r="V7" s="7">
        <v>21</v>
      </c>
      <c r="W7" s="7">
        <v>22</v>
      </c>
      <c r="X7" s="7">
        <v>23</v>
      </c>
      <c r="Y7" s="7">
        <v>24</v>
      </c>
      <c r="Z7" s="7">
        <v>25</v>
      </c>
      <c r="AA7" s="7">
        <v>26</v>
      </c>
      <c r="AB7" s="7">
        <v>27</v>
      </c>
      <c r="AC7" s="5">
        <v>28</v>
      </c>
      <c r="AD7" s="5">
        <v>29</v>
      </c>
      <c r="AE7" s="5">
        <v>30</v>
      </c>
      <c r="AF7" s="5">
        <v>31</v>
      </c>
      <c r="AG7" s="5">
        <v>32</v>
      </c>
      <c r="AH7" s="5">
        <v>33</v>
      </c>
      <c r="AI7" s="5">
        <v>34</v>
      </c>
      <c r="AJ7" s="5">
        <v>35</v>
      </c>
    </row>
    <row r="8" spans="2:36" ht="273.64999999999998" hidden="1" customHeight="1" x14ac:dyDescent="0.3">
      <c r="B8" s="8" t="s">
        <v>34</v>
      </c>
      <c r="C8" s="8" t="s">
        <v>35</v>
      </c>
      <c r="D8" s="9" t="s">
        <v>36</v>
      </c>
      <c r="E8" s="10" t="s">
        <v>37</v>
      </c>
      <c r="F8" s="11" t="s">
        <v>38</v>
      </c>
      <c r="G8" s="11" t="s">
        <v>139</v>
      </c>
      <c r="H8" s="9" t="s">
        <v>39</v>
      </c>
      <c r="I8" s="9" t="s">
        <v>140</v>
      </c>
      <c r="J8" s="12" t="s">
        <v>40</v>
      </c>
      <c r="K8" s="8" t="s">
        <v>41</v>
      </c>
      <c r="L8" s="8" t="s">
        <v>42</v>
      </c>
      <c r="M8" s="8" t="s">
        <v>43</v>
      </c>
      <c r="N8" s="9" t="s">
        <v>44</v>
      </c>
      <c r="O8" s="8" t="s">
        <v>45</v>
      </c>
      <c r="P8" s="9" t="s">
        <v>46</v>
      </c>
      <c r="Q8" s="9" t="s">
        <v>47</v>
      </c>
      <c r="R8" s="9" t="s">
        <v>48</v>
      </c>
      <c r="S8" s="9" t="s">
        <v>49</v>
      </c>
      <c r="T8" s="13" t="s">
        <v>141</v>
      </c>
      <c r="U8" s="13" t="s">
        <v>50</v>
      </c>
      <c r="V8" s="14" t="s">
        <v>51</v>
      </c>
      <c r="W8" s="14" t="s">
        <v>52</v>
      </c>
      <c r="X8" s="14" t="s">
        <v>575</v>
      </c>
      <c r="Y8" s="14" t="s">
        <v>53</v>
      </c>
      <c r="Z8" s="14" t="s">
        <v>54</v>
      </c>
      <c r="AA8" s="14" t="s">
        <v>55</v>
      </c>
      <c r="AB8" s="14" t="s">
        <v>56</v>
      </c>
      <c r="AC8" s="9" t="s">
        <v>57</v>
      </c>
      <c r="AD8" s="9" t="s">
        <v>58</v>
      </c>
      <c r="AE8" s="9" t="s">
        <v>59</v>
      </c>
      <c r="AF8" s="8" t="s">
        <v>60</v>
      </c>
      <c r="AG8" s="9" t="s">
        <v>61</v>
      </c>
      <c r="AH8" s="9" t="s">
        <v>62</v>
      </c>
      <c r="AI8" s="9" t="s">
        <v>63</v>
      </c>
      <c r="AJ8" s="8" t="s">
        <v>64</v>
      </c>
    </row>
    <row r="9" spans="2:36" ht="36" customHeight="1" x14ac:dyDescent="0.3">
      <c r="B9" s="167" t="s">
        <v>758</v>
      </c>
      <c r="C9" s="167" t="s">
        <v>65</v>
      </c>
      <c r="D9" s="167" t="s">
        <v>66</v>
      </c>
      <c r="E9" s="166" t="s">
        <v>67</v>
      </c>
      <c r="F9" s="166" t="s">
        <v>68</v>
      </c>
      <c r="G9" s="166" t="s">
        <v>69</v>
      </c>
      <c r="H9" s="179" t="s">
        <v>70</v>
      </c>
      <c r="I9" s="167" t="s">
        <v>79</v>
      </c>
      <c r="J9" s="12" t="s">
        <v>71</v>
      </c>
      <c r="K9" s="8" t="s">
        <v>72</v>
      </c>
      <c r="L9" s="8" t="s">
        <v>131</v>
      </c>
      <c r="M9" s="8">
        <v>60</v>
      </c>
      <c r="N9" s="168" t="s">
        <v>73</v>
      </c>
      <c r="O9" s="167" t="s">
        <v>74</v>
      </c>
      <c r="P9" s="191" t="s">
        <v>75</v>
      </c>
      <c r="Q9" s="191" t="s">
        <v>76</v>
      </c>
      <c r="R9" s="191" t="s">
        <v>77</v>
      </c>
      <c r="S9" s="168" t="s">
        <v>78</v>
      </c>
      <c r="T9" s="171">
        <f>V9+Y9</f>
        <v>600000</v>
      </c>
      <c r="U9" s="171">
        <v>10000</v>
      </c>
      <c r="V9" s="173">
        <v>482000</v>
      </c>
      <c r="W9" s="173" t="s">
        <v>79</v>
      </c>
      <c r="X9" s="173" t="s">
        <v>79</v>
      </c>
      <c r="Y9" s="173">
        <v>118000</v>
      </c>
      <c r="Z9" s="173" t="s">
        <v>79</v>
      </c>
      <c r="AA9" s="173" t="s">
        <v>79</v>
      </c>
      <c r="AB9" s="173" t="s">
        <v>79</v>
      </c>
      <c r="AC9" s="168" t="s">
        <v>80</v>
      </c>
      <c r="AD9" s="168">
        <v>80000</v>
      </c>
      <c r="AE9" s="168">
        <v>520000</v>
      </c>
      <c r="AF9" s="167" t="s">
        <v>79</v>
      </c>
      <c r="AG9" s="168" t="s">
        <v>33</v>
      </c>
      <c r="AH9" s="168" t="s">
        <v>133</v>
      </c>
      <c r="AI9" s="168" t="s">
        <v>81</v>
      </c>
      <c r="AJ9" s="167"/>
    </row>
    <row r="10" spans="2:36" ht="81.650000000000006" customHeight="1" x14ac:dyDescent="0.3">
      <c r="B10" s="167"/>
      <c r="C10" s="167"/>
      <c r="D10" s="167"/>
      <c r="E10" s="166"/>
      <c r="F10" s="166"/>
      <c r="G10" s="166"/>
      <c r="H10" s="180"/>
      <c r="I10" s="167"/>
      <c r="J10" s="12" t="s">
        <v>82</v>
      </c>
      <c r="K10" s="8" t="s">
        <v>83</v>
      </c>
      <c r="L10" s="8" t="s">
        <v>85</v>
      </c>
      <c r="M10" s="8">
        <v>537</v>
      </c>
      <c r="N10" s="168"/>
      <c r="O10" s="167"/>
      <c r="P10" s="192"/>
      <c r="Q10" s="192"/>
      <c r="R10" s="192"/>
      <c r="S10" s="168"/>
      <c r="T10" s="171"/>
      <c r="U10" s="171"/>
      <c r="V10" s="173"/>
      <c r="W10" s="173"/>
      <c r="X10" s="173"/>
      <c r="Y10" s="173"/>
      <c r="Z10" s="173"/>
      <c r="AA10" s="173"/>
      <c r="AB10" s="173"/>
      <c r="AC10" s="168"/>
      <c r="AD10" s="168"/>
      <c r="AE10" s="168"/>
      <c r="AF10" s="167"/>
      <c r="AG10" s="168"/>
      <c r="AH10" s="176"/>
      <c r="AI10" s="168"/>
      <c r="AJ10" s="167"/>
    </row>
    <row r="11" spans="2:36" ht="52.5" customHeight="1" x14ac:dyDescent="0.3">
      <c r="B11" s="167"/>
      <c r="C11" s="167"/>
      <c r="D11" s="167"/>
      <c r="E11" s="166"/>
      <c r="F11" s="166" t="s">
        <v>129</v>
      </c>
      <c r="G11" s="166"/>
      <c r="H11" s="180"/>
      <c r="I11" s="167"/>
      <c r="J11" s="12" t="s">
        <v>71</v>
      </c>
      <c r="K11" s="8" t="s">
        <v>72</v>
      </c>
      <c r="L11" s="8" t="s">
        <v>131</v>
      </c>
      <c r="M11" s="8">
        <v>8</v>
      </c>
      <c r="N11" s="168"/>
      <c r="O11" s="167"/>
      <c r="P11" s="192"/>
      <c r="Q11" s="192"/>
      <c r="R11" s="192"/>
      <c r="S11" s="168"/>
      <c r="T11" s="171"/>
      <c r="U11" s="171"/>
      <c r="V11" s="173"/>
      <c r="W11" s="173"/>
      <c r="X11" s="173"/>
      <c r="Y11" s="173"/>
      <c r="Z11" s="173"/>
      <c r="AA11" s="173"/>
      <c r="AB11" s="173"/>
      <c r="AC11" s="168"/>
      <c r="AD11" s="168"/>
      <c r="AE11" s="168"/>
      <c r="AF11" s="167"/>
      <c r="AG11" s="168"/>
      <c r="AH11" s="176"/>
      <c r="AI11" s="168"/>
      <c r="AJ11" s="167"/>
    </row>
    <row r="12" spans="2:36" ht="79" customHeight="1" x14ac:dyDescent="0.3">
      <c r="B12" s="167"/>
      <c r="C12" s="167"/>
      <c r="D12" s="167"/>
      <c r="E12" s="166"/>
      <c r="F12" s="166"/>
      <c r="G12" s="166"/>
      <c r="H12" s="180"/>
      <c r="I12" s="167"/>
      <c r="J12" s="12" t="s">
        <v>82</v>
      </c>
      <c r="K12" s="8" t="s">
        <v>83</v>
      </c>
      <c r="L12" s="8" t="s">
        <v>85</v>
      </c>
      <c r="M12" s="8">
        <v>64</v>
      </c>
      <c r="N12" s="168"/>
      <c r="O12" s="167"/>
      <c r="P12" s="192"/>
      <c r="Q12" s="192"/>
      <c r="R12" s="192"/>
      <c r="S12" s="168"/>
      <c r="T12" s="171"/>
      <c r="U12" s="171"/>
      <c r="V12" s="173"/>
      <c r="W12" s="173"/>
      <c r="X12" s="173"/>
      <c r="Y12" s="173"/>
      <c r="Z12" s="173"/>
      <c r="AA12" s="173"/>
      <c r="AB12" s="173"/>
      <c r="AC12" s="168"/>
      <c r="AD12" s="168"/>
      <c r="AE12" s="168"/>
      <c r="AF12" s="167"/>
      <c r="AG12" s="168"/>
      <c r="AH12" s="176"/>
      <c r="AI12" s="168"/>
      <c r="AJ12" s="167"/>
    </row>
    <row r="13" spans="2:36" ht="51.65" customHeight="1" x14ac:dyDescent="0.3">
      <c r="B13" s="167"/>
      <c r="C13" s="167"/>
      <c r="D13" s="167"/>
      <c r="E13" s="166"/>
      <c r="F13" s="166" t="s">
        <v>130</v>
      </c>
      <c r="G13" s="166"/>
      <c r="H13" s="180"/>
      <c r="I13" s="167"/>
      <c r="J13" s="12" t="s">
        <v>71</v>
      </c>
      <c r="K13" s="8" t="s">
        <v>72</v>
      </c>
      <c r="L13" s="8" t="s">
        <v>131</v>
      </c>
      <c r="M13" s="8">
        <v>52</v>
      </c>
      <c r="N13" s="168"/>
      <c r="O13" s="167"/>
      <c r="P13" s="192"/>
      <c r="Q13" s="192"/>
      <c r="R13" s="192"/>
      <c r="S13" s="168"/>
      <c r="T13" s="171"/>
      <c r="U13" s="171"/>
      <c r="V13" s="173"/>
      <c r="W13" s="173"/>
      <c r="X13" s="173"/>
      <c r="Y13" s="173"/>
      <c r="Z13" s="173"/>
      <c r="AA13" s="173"/>
      <c r="AB13" s="173"/>
      <c r="AC13" s="168"/>
      <c r="AD13" s="168"/>
      <c r="AE13" s="168"/>
      <c r="AF13" s="167"/>
      <c r="AG13" s="168"/>
      <c r="AH13" s="176"/>
      <c r="AI13" s="168"/>
      <c r="AJ13" s="167"/>
    </row>
    <row r="14" spans="2:36" ht="79" customHeight="1" x14ac:dyDescent="0.3">
      <c r="B14" s="167"/>
      <c r="C14" s="167"/>
      <c r="D14" s="167"/>
      <c r="E14" s="166"/>
      <c r="F14" s="166"/>
      <c r="G14" s="166"/>
      <c r="H14" s="180"/>
      <c r="I14" s="167"/>
      <c r="J14" s="12" t="s">
        <v>82</v>
      </c>
      <c r="K14" s="8" t="s">
        <v>83</v>
      </c>
      <c r="L14" s="8" t="s">
        <v>85</v>
      </c>
      <c r="M14" s="8">
        <v>473</v>
      </c>
      <c r="N14" s="168"/>
      <c r="O14" s="167"/>
      <c r="P14" s="192"/>
      <c r="Q14" s="192"/>
      <c r="R14" s="192"/>
      <c r="S14" s="168"/>
      <c r="T14" s="171"/>
      <c r="U14" s="171"/>
      <c r="V14" s="173"/>
      <c r="W14" s="173"/>
      <c r="X14" s="173"/>
      <c r="Y14" s="173"/>
      <c r="Z14" s="173"/>
      <c r="AA14" s="173"/>
      <c r="AB14" s="173"/>
      <c r="AC14" s="168"/>
      <c r="AD14" s="168"/>
      <c r="AE14" s="168"/>
      <c r="AF14" s="167"/>
      <c r="AG14" s="168"/>
      <c r="AH14" s="176"/>
      <c r="AI14" s="168"/>
      <c r="AJ14" s="167"/>
    </row>
    <row r="15" spans="2:36" s="36" customFormat="1" ht="89.5" customHeight="1" x14ac:dyDescent="0.35">
      <c r="B15" s="179" t="s">
        <v>759</v>
      </c>
      <c r="C15" s="179" t="s">
        <v>87</v>
      </c>
      <c r="D15" s="179" t="s">
        <v>88</v>
      </c>
      <c r="E15" s="182" t="s">
        <v>67</v>
      </c>
      <c r="F15" s="33" t="s">
        <v>89</v>
      </c>
      <c r="G15" s="182" t="s">
        <v>69</v>
      </c>
      <c r="H15" s="191" t="s">
        <v>70</v>
      </c>
      <c r="I15" s="191" t="s">
        <v>79</v>
      </c>
      <c r="J15" s="34" t="s">
        <v>90</v>
      </c>
      <c r="K15" s="15" t="s">
        <v>91</v>
      </c>
      <c r="L15" s="35" t="s">
        <v>85</v>
      </c>
      <c r="M15" s="15">
        <v>51</v>
      </c>
      <c r="N15" s="191" t="s">
        <v>73</v>
      </c>
      <c r="O15" s="179" t="s">
        <v>76</v>
      </c>
      <c r="P15" s="179" t="s">
        <v>75</v>
      </c>
      <c r="Q15" s="179" t="s">
        <v>76</v>
      </c>
      <c r="R15" s="200" t="s">
        <v>77</v>
      </c>
      <c r="S15" s="200" t="s">
        <v>84</v>
      </c>
      <c r="T15" s="203">
        <v>1296747.33</v>
      </c>
      <c r="U15" s="203" t="s">
        <v>92</v>
      </c>
      <c r="V15" s="20">
        <v>985956.54</v>
      </c>
      <c r="W15" s="14" t="s">
        <v>79</v>
      </c>
      <c r="X15" s="14" t="s">
        <v>79</v>
      </c>
      <c r="Y15" s="20">
        <v>310790.78999999998</v>
      </c>
      <c r="Z15" s="20" t="s">
        <v>79</v>
      </c>
      <c r="AA15" s="20" t="s">
        <v>79</v>
      </c>
      <c r="AB15" s="20">
        <v>0</v>
      </c>
      <c r="AC15" s="16" t="s">
        <v>80</v>
      </c>
      <c r="AD15" s="152">
        <v>332224.78999999998</v>
      </c>
      <c r="AE15" s="154">
        <v>964522.54</v>
      </c>
      <c r="AF15" s="16" t="s">
        <v>79</v>
      </c>
      <c r="AG15" s="191" t="s">
        <v>33</v>
      </c>
      <c r="AH15" s="191" t="s">
        <v>135</v>
      </c>
      <c r="AI15" s="191" t="s">
        <v>136</v>
      </c>
      <c r="AJ15" s="191"/>
    </row>
    <row r="16" spans="2:36" s="36" customFormat="1" ht="88" customHeight="1" x14ac:dyDescent="0.35">
      <c r="B16" s="167"/>
      <c r="C16" s="167"/>
      <c r="D16" s="180"/>
      <c r="E16" s="183"/>
      <c r="F16" s="11" t="s">
        <v>93</v>
      </c>
      <c r="G16" s="166"/>
      <c r="H16" s="192"/>
      <c r="I16" s="192"/>
      <c r="J16" s="38" t="s">
        <v>90</v>
      </c>
      <c r="K16" s="8" t="s">
        <v>91</v>
      </c>
      <c r="L16" s="39" t="s">
        <v>85</v>
      </c>
      <c r="M16" s="8">
        <v>8</v>
      </c>
      <c r="N16" s="192"/>
      <c r="O16" s="167"/>
      <c r="P16" s="180"/>
      <c r="Q16" s="180"/>
      <c r="R16" s="201"/>
      <c r="S16" s="201"/>
      <c r="T16" s="171"/>
      <c r="U16" s="171"/>
      <c r="V16" s="14">
        <v>166112.39000000001</v>
      </c>
      <c r="W16" s="14" t="s">
        <v>79</v>
      </c>
      <c r="X16" s="14" t="s">
        <v>79</v>
      </c>
      <c r="Y16" s="14">
        <v>166112.39000000001</v>
      </c>
      <c r="Z16" s="14" t="s">
        <v>79</v>
      </c>
      <c r="AA16" s="14" t="s">
        <v>79</v>
      </c>
      <c r="AB16" s="14">
        <v>0</v>
      </c>
      <c r="AC16" s="9" t="s">
        <v>80</v>
      </c>
      <c r="AD16" s="152">
        <v>332224.78999999998</v>
      </c>
      <c r="AE16" s="152" t="s">
        <v>79</v>
      </c>
      <c r="AF16" s="8" t="s">
        <v>79</v>
      </c>
      <c r="AG16" s="168"/>
      <c r="AH16" s="168"/>
      <c r="AI16" s="192"/>
      <c r="AJ16" s="180"/>
    </row>
    <row r="17" spans="2:36" s="36" customFormat="1" ht="82" customHeight="1" x14ac:dyDescent="0.35">
      <c r="B17" s="167"/>
      <c r="C17" s="167"/>
      <c r="D17" s="411"/>
      <c r="E17" s="430"/>
      <c r="F17" s="11" t="s">
        <v>94</v>
      </c>
      <c r="G17" s="166"/>
      <c r="H17" s="431"/>
      <c r="I17" s="431"/>
      <c r="J17" s="38" t="s">
        <v>90</v>
      </c>
      <c r="K17" s="8" t="s">
        <v>91</v>
      </c>
      <c r="L17" s="39" t="s">
        <v>85</v>
      </c>
      <c r="M17" s="8">
        <v>43</v>
      </c>
      <c r="N17" s="431"/>
      <c r="O17" s="167"/>
      <c r="P17" s="411"/>
      <c r="Q17" s="411"/>
      <c r="R17" s="429"/>
      <c r="S17" s="429"/>
      <c r="T17" s="171"/>
      <c r="U17" s="171"/>
      <c r="V17" s="14">
        <v>819844.15</v>
      </c>
      <c r="W17" s="14" t="s">
        <v>79</v>
      </c>
      <c r="X17" s="14" t="s">
        <v>79</v>
      </c>
      <c r="Y17" s="14">
        <v>144678.39000000001</v>
      </c>
      <c r="Z17" s="14" t="s">
        <v>79</v>
      </c>
      <c r="AA17" s="14" t="s">
        <v>79</v>
      </c>
      <c r="AB17" s="14">
        <v>0</v>
      </c>
      <c r="AC17" s="9" t="s">
        <v>80</v>
      </c>
      <c r="AD17" s="152" t="s">
        <v>79</v>
      </c>
      <c r="AE17" s="152">
        <v>964522.54</v>
      </c>
      <c r="AF17" s="8" t="s">
        <v>79</v>
      </c>
      <c r="AG17" s="168"/>
      <c r="AH17" s="168"/>
      <c r="AI17" s="431"/>
      <c r="AJ17" s="411"/>
    </row>
    <row r="18" spans="2:36" s="36" customFormat="1" ht="130" customHeight="1" x14ac:dyDescent="0.35">
      <c r="B18" s="409" t="s">
        <v>760</v>
      </c>
      <c r="C18" s="409" t="s">
        <v>95</v>
      </c>
      <c r="D18" s="406" t="s">
        <v>66</v>
      </c>
      <c r="E18" s="405" t="s">
        <v>67</v>
      </c>
      <c r="F18" s="412" t="s">
        <v>96</v>
      </c>
      <c r="G18" s="412" t="s">
        <v>69</v>
      </c>
      <c r="H18" s="406" t="s">
        <v>70</v>
      </c>
      <c r="I18" s="406" t="s">
        <v>79</v>
      </c>
      <c r="J18" s="40" t="s">
        <v>82</v>
      </c>
      <c r="K18" s="17" t="s">
        <v>83</v>
      </c>
      <c r="L18" s="23" t="s">
        <v>85</v>
      </c>
      <c r="M18" s="41">
        <v>234</v>
      </c>
      <c r="N18" s="408" t="s">
        <v>73</v>
      </c>
      <c r="O18" s="409" t="s">
        <v>97</v>
      </c>
      <c r="P18" s="406" t="s">
        <v>75</v>
      </c>
      <c r="Q18" s="406" t="s">
        <v>76</v>
      </c>
      <c r="R18" s="424" t="s">
        <v>77</v>
      </c>
      <c r="S18" s="424" t="s">
        <v>78</v>
      </c>
      <c r="T18" s="427">
        <v>7873480.7000000002</v>
      </c>
      <c r="U18" s="204">
        <v>200000</v>
      </c>
      <c r="V18" s="197">
        <v>6137145.3200000003</v>
      </c>
      <c r="W18" s="415" t="s">
        <v>98</v>
      </c>
      <c r="X18" s="415" t="s">
        <v>98</v>
      </c>
      <c r="Y18" s="197">
        <v>1736335.38</v>
      </c>
      <c r="Z18" s="400" t="s">
        <v>79</v>
      </c>
      <c r="AA18" s="197" t="s">
        <v>79</v>
      </c>
      <c r="AB18" s="197" t="s">
        <v>98</v>
      </c>
      <c r="AC18" s="192" t="s">
        <v>80</v>
      </c>
      <c r="AD18" s="189">
        <v>1586609.21</v>
      </c>
      <c r="AE18" s="187">
        <v>6286871.4900000002</v>
      </c>
      <c r="AF18" s="192" t="s">
        <v>79</v>
      </c>
      <c r="AG18" s="419" t="s">
        <v>33</v>
      </c>
      <c r="AH18" s="417" t="s">
        <v>99</v>
      </c>
      <c r="AI18" s="408" t="s">
        <v>100</v>
      </c>
      <c r="AJ18" s="408"/>
    </row>
    <row r="19" spans="2:36" s="36" customFormat="1" ht="69" customHeight="1" x14ac:dyDescent="0.35">
      <c r="B19" s="409"/>
      <c r="C19" s="409"/>
      <c r="D19" s="409"/>
      <c r="E19" s="412"/>
      <c r="F19" s="413"/>
      <c r="G19" s="412"/>
      <c r="H19" s="409"/>
      <c r="I19" s="409"/>
      <c r="J19" s="43" t="s">
        <v>101</v>
      </c>
      <c r="K19" s="15" t="s">
        <v>102</v>
      </c>
      <c r="L19" s="15" t="s">
        <v>131</v>
      </c>
      <c r="M19" s="44">
        <v>42</v>
      </c>
      <c r="N19" s="417"/>
      <c r="O19" s="409"/>
      <c r="P19" s="409"/>
      <c r="Q19" s="409"/>
      <c r="R19" s="425"/>
      <c r="S19" s="425"/>
      <c r="T19" s="427"/>
      <c r="U19" s="432"/>
      <c r="V19" s="433"/>
      <c r="W19" s="416"/>
      <c r="X19" s="416"/>
      <c r="Y19" s="433"/>
      <c r="Z19" s="414"/>
      <c r="AA19" s="433"/>
      <c r="AB19" s="433"/>
      <c r="AC19" s="431"/>
      <c r="AD19" s="434"/>
      <c r="AE19" s="434"/>
      <c r="AF19" s="411"/>
      <c r="AG19" s="419"/>
      <c r="AH19" s="417"/>
      <c r="AI19" s="417"/>
      <c r="AJ19" s="409"/>
    </row>
    <row r="20" spans="2:36" s="36" customFormat="1" ht="92.5" customHeight="1" x14ac:dyDescent="0.35">
      <c r="B20" s="409"/>
      <c r="C20" s="409"/>
      <c r="D20" s="409"/>
      <c r="E20" s="412"/>
      <c r="F20" s="405" t="s">
        <v>103</v>
      </c>
      <c r="G20" s="412"/>
      <c r="H20" s="409"/>
      <c r="I20" s="409"/>
      <c r="J20" s="45" t="s">
        <v>82</v>
      </c>
      <c r="K20" s="46" t="s">
        <v>83</v>
      </c>
      <c r="L20" s="8" t="s">
        <v>85</v>
      </c>
      <c r="M20" s="47">
        <v>64</v>
      </c>
      <c r="N20" s="417"/>
      <c r="O20" s="409"/>
      <c r="P20" s="409"/>
      <c r="Q20" s="409"/>
      <c r="R20" s="425"/>
      <c r="S20" s="425"/>
      <c r="T20" s="427"/>
      <c r="U20" s="440">
        <v>200000</v>
      </c>
      <c r="V20" s="415">
        <v>793304.6</v>
      </c>
      <c r="W20" s="415" t="s">
        <v>98</v>
      </c>
      <c r="X20" s="415" t="s">
        <v>98</v>
      </c>
      <c r="Y20" s="415">
        <v>793304.61</v>
      </c>
      <c r="Z20" s="415" t="s">
        <v>98</v>
      </c>
      <c r="AA20" s="415" t="s">
        <v>98</v>
      </c>
      <c r="AB20" s="415" t="s">
        <v>98</v>
      </c>
      <c r="AC20" s="408" t="s">
        <v>80</v>
      </c>
      <c r="AD20" s="422" t="s">
        <v>104</v>
      </c>
      <c r="AE20" s="422" t="s">
        <v>98</v>
      </c>
      <c r="AF20" s="406" t="s">
        <v>98</v>
      </c>
      <c r="AG20" s="419"/>
      <c r="AH20" s="417"/>
      <c r="AI20" s="417"/>
      <c r="AJ20" s="409"/>
    </row>
    <row r="21" spans="2:36" s="36" customFormat="1" ht="92.5" customHeight="1" x14ac:dyDescent="0.35">
      <c r="B21" s="409"/>
      <c r="C21" s="409"/>
      <c r="D21" s="409"/>
      <c r="E21" s="412"/>
      <c r="F21" s="413"/>
      <c r="G21" s="412"/>
      <c r="H21" s="409"/>
      <c r="I21" s="409"/>
      <c r="J21" s="45" t="s">
        <v>101</v>
      </c>
      <c r="K21" s="46" t="s">
        <v>102</v>
      </c>
      <c r="L21" s="15" t="s">
        <v>131</v>
      </c>
      <c r="M21" s="47">
        <v>8</v>
      </c>
      <c r="N21" s="417"/>
      <c r="O21" s="409"/>
      <c r="P21" s="409"/>
      <c r="Q21" s="409"/>
      <c r="R21" s="425"/>
      <c r="S21" s="425"/>
      <c r="T21" s="427"/>
      <c r="U21" s="441"/>
      <c r="V21" s="416"/>
      <c r="W21" s="416"/>
      <c r="X21" s="416"/>
      <c r="Y21" s="416"/>
      <c r="Z21" s="416"/>
      <c r="AA21" s="416"/>
      <c r="AB21" s="416"/>
      <c r="AC21" s="418"/>
      <c r="AD21" s="423"/>
      <c r="AE21" s="423"/>
      <c r="AF21" s="410"/>
      <c r="AG21" s="419"/>
      <c r="AH21" s="417"/>
      <c r="AI21" s="417"/>
      <c r="AJ21" s="409"/>
    </row>
    <row r="22" spans="2:36" s="36" customFormat="1" ht="88.5" customHeight="1" x14ac:dyDescent="0.35">
      <c r="B22" s="409"/>
      <c r="C22" s="409"/>
      <c r="D22" s="409"/>
      <c r="E22" s="412"/>
      <c r="F22" s="405" t="s">
        <v>105</v>
      </c>
      <c r="G22" s="412"/>
      <c r="H22" s="409"/>
      <c r="I22" s="409"/>
      <c r="J22" s="45" t="s">
        <v>82</v>
      </c>
      <c r="K22" s="46" t="s">
        <v>83</v>
      </c>
      <c r="L22" s="8" t="s">
        <v>85</v>
      </c>
      <c r="M22" s="47">
        <v>170</v>
      </c>
      <c r="N22" s="417"/>
      <c r="O22" s="409"/>
      <c r="P22" s="409"/>
      <c r="Q22" s="409"/>
      <c r="R22" s="425"/>
      <c r="S22" s="425"/>
      <c r="T22" s="427"/>
      <c r="U22" s="440">
        <v>200000</v>
      </c>
      <c r="V22" s="415">
        <v>5343840.72</v>
      </c>
      <c r="W22" s="415" t="s">
        <v>98</v>
      </c>
      <c r="X22" s="415" t="s">
        <v>98</v>
      </c>
      <c r="Y22" s="415">
        <v>943030.77</v>
      </c>
      <c r="Z22" s="415" t="s">
        <v>98</v>
      </c>
      <c r="AA22" s="415" t="s">
        <v>98</v>
      </c>
      <c r="AB22" s="415" t="s">
        <v>98</v>
      </c>
      <c r="AC22" s="408" t="s">
        <v>80</v>
      </c>
      <c r="AD22" s="422" t="s">
        <v>98</v>
      </c>
      <c r="AE22" s="422">
        <v>6286871.4900000002</v>
      </c>
      <c r="AF22" s="406" t="s">
        <v>98</v>
      </c>
      <c r="AG22" s="419"/>
      <c r="AH22" s="417"/>
      <c r="AI22" s="417"/>
      <c r="AJ22" s="409"/>
    </row>
    <row r="23" spans="2:36" s="36" customFormat="1" ht="70.5" customHeight="1" x14ac:dyDescent="0.35">
      <c r="B23" s="410"/>
      <c r="C23" s="410"/>
      <c r="D23" s="410"/>
      <c r="E23" s="413"/>
      <c r="F23" s="553"/>
      <c r="G23" s="413"/>
      <c r="H23" s="410"/>
      <c r="I23" s="410"/>
      <c r="J23" s="45" t="s">
        <v>101</v>
      </c>
      <c r="K23" s="47" t="s">
        <v>102</v>
      </c>
      <c r="L23" s="8" t="s">
        <v>131</v>
      </c>
      <c r="M23" s="48">
        <v>34</v>
      </c>
      <c r="N23" s="418"/>
      <c r="O23" s="410"/>
      <c r="P23" s="410"/>
      <c r="Q23" s="410"/>
      <c r="R23" s="426"/>
      <c r="S23" s="426"/>
      <c r="T23" s="428"/>
      <c r="U23" s="441"/>
      <c r="V23" s="416"/>
      <c r="W23" s="416"/>
      <c r="X23" s="416"/>
      <c r="Y23" s="416"/>
      <c r="Z23" s="416"/>
      <c r="AA23" s="416"/>
      <c r="AB23" s="416"/>
      <c r="AC23" s="418"/>
      <c r="AD23" s="423"/>
      <c r="AE23" s="423"/>
      <c r="AF23" s="410"/>
      <c r="AG23" s="420"/>
      <c r="AH23" s="418"/>
      <c r="AI23" s="418"/>
      <c r="AJ23" s="410"/>
    </row>
    <row r="24" spans="2:36" s="36" customFormat="1" ht="83.25" customHeight="1" x14ac:dyDescent="0.35">
      <c r="B24" s="406" t="s">
        <v>761</v>
      </c>
      <c r="C24" s="406" t="s">
        <v>95</v>
      </c>
      <c r="D24" s="406" t="s">
        <v>66</v>
      </c>
      <c r="E24" s="405" t="s">
        <v>67</v>
      </c>
      <c r="F24" s="412" t="s">
        <v>96</v>
      </c>
      <c r="G24" s="405" t="s">
        <v>69</v>
      </c>
      <c r="H24" s="406" t="s">
        <v>70</v>
      </c>
      <c r="I24" s="406" t="s">
        <v>79</v>
      </c>
      <c r="J24" s="43" t="s">
        <v>82</v>
      </c>
      <c r="K24" s="17" t="s">
        <v>83</v>
      </c>
      <c r="L24" s="8" t="s">
        <v>85</v>
      </c>
      <c r="M24" s="31">
        <v>45</v>
      </c>
      <c r="N24" s="408" t="s">
        <v>73</v>
      </c>
      <c r="O24" s="409" t="s">
        <v>97</v>
      </c>
      <c r="P24" s="406" t="s">
        <v>75</v>
      </c>
      <c r="Q24" s="406" t="s">
        <v>76</v>
      </c>
      <c r="R24" s="424" t="s">
        <v>77</v>
      </c>
      <c r="S24" s="424" t="s">
        <v>78</v>
      </c>
      <c r="T24" s="439">
        <v>2241153.0299999998</v>
      </c>
      <c r="U24" s="171">
        <v>200000</v>
      </c>
      <c r="V24" s="173">
        <v>1904980.11</v>
      </c>
      <c r="W24" s="173" t="s">
        <v>79</v>
      </c>
      <c r="X24" s="173" t="s">
        <v>79</v>
      </c>
      <c r="Y24" s="173">
        <v>336172.92</v>
      </c>
      <c r="Z24" s="437" t="s">
        <v>79</v>
      </c>
      <c r="AA24" s="173" t="s">
        <v>79</v>
      </c>
      <c r="AB24" s="173" t="s">
        <v>98</v>
      </c>
      <c r="AC24" s="168" t="s">
        <v>80</v>
      </c>
      <c r="AD24" s="175">
        <v>0</v>
      </c>
      <c r="AE24" s="175">
        <v>2241153.0299999998</v>
      </c>
      <c r="AF24" s="168" t="s">
        <v>79</v>
      </c>
      <c r="AG24" s="444" t="s">
        <v>33</v>
      </c>
      <c r="AH24" s="408" t="s">
        <v>125</v>
      </c>
      <c r="AI24" s="408" t="s">
        <v>126</v>
      </c>
      <c r="AJ24" s="408"/>
    </row>
    <row r="25" spans="2:36" s="36" customFormat="1" ht="43" customHeight="1" x14ac:dyDescent="0.35">
      <c r="B25" s="167"/>
      <c r="C25" s="167"/>
      <c r="D25" s="167"/>
      <c r="E25" s="166"/>
      <c r="F25" s="166"/>
      <c r="G25" s="166"/>
      <c r="H25" s="421"/>
      <c r="I25" s="167"/>
      <c r="J25" s="283" t="s">
        <v>101</v>
      </c>
      <c r="K25" s="442" t="s">
        <v>102</v>
      </c>
      <c r="L25" s="167" t="s">
        <v>131</v>
      </c>
      <c r="M25" s="407">
        <v>9</v>
      </c>
      <c r="N25" s="168"/>
      <c r="O25" s="167"/>
      <c r="P25" s="436"/>
      <c r="Q25" s="409"/>
      <c r="R25" s="438"/>
      <c r="S25" s="170"/>
      <c r="T25" s="171"/>
      <c r="U25" s="435"/>
      <c r="V25" s="173"/>
      <c r="W25" s="173"/>
      <c r="X25" s="173"/>
      <c r="Y25" s="173"/>
      <c r="Z25" s="437"/>
      <c r="AA25" s="173"/>
      <c r="AB25" s="173"/>
      <c r="AC25" s="168"/>
      <c r="AD25" s="175"/>
      <c r="AE25" s="175"/>
      <c r="AF25" s="167"/>
      <c r="AG25" s="419"/>
      <c r="AH25" s="417"/>
      <c r="AI25" s="417"/>
      <c r="AJ25" s="409"/>
    </row>
    <row r="26" spans="2:36" s="36" customFormat="1" ht="4.5" customHeight="1" x14ac:dyDescent="0.35">
      <c r="B26" s="167"/>
      <c r="C26" s="167"/>
      <c r="D26" s="167"/>
      <c r="E26" s="166"/>
      <c r="F26" s="166"/>
      <c r="G26" s="166"/>
      <c r="H26" s="421"/>
      <c r="I26" s="167"/>
      <c r="J26" s="283"/>
      <c r="K26" s="442"/>
      <c r="L26" s="167"/>
      <c r="M26" s="407"/>
      <c r="N26" s="168"/>
      <c r="O26" s="167"/>
      <c r="P26" s="436"/>
      <c r="Q26" s="409"/>
      <c r="R26" s="438"/>
      <c r="S26" s="170"/>
      <c r="T26" s="171"/>
      <c r="U26" s="435"/>
      <c r="V26" s="173"/>
      <c r="W26" s="173"/>
      <c r="X26" s="173"/>
      <c r="Y26" s="173"/>
      <c r="Z26" s="437"/>
      <c r="AA26" s="173"/>
      <c r="AB26" s="173"/>
      <c r="AC26" s="168"/>
      <c r="AD26" s="175"/>
      <c r="AE26" s="175"/>
      <c r="AF26" s="167"/>
      <c r="AG26" s="419"/>
      <c r="AH26" s="417"/>
      <c r="AI26" s="417"/>
      <c r="AJ26" s="409"/>
    </row>
    <row r="27" spans="2:36" s="36" customFormat="1" ht="15.65" customHeight="1" x14ac:dyDescent="0.35">
      <c r="B27" s="167"/>
      <c r="C27" s="167"/>
      <c r="D27" s="167"/>
      <c r="E27" s="166"/>
      <c r="F27" s="166"/>
      <c r="G27" s="166"/>
      <c r="H27" s="421"/>
      <c r="I27" s="167"/>
      <c r="J27" s="283"/>
      <c r="K27" s="442"/>
      <c r="L27" s="167"/>
      <c r="M27" s="407"/>
      <c r="N27" s="168"/>
      <c r="O27" s="167"/>
      <c r="P27" s="436"/>
      <c r="Q27" s="409"/>
      <c r="R27" s="438"/>
      <c r="S27" s="170"/>
      <c r="T27" s="171"/>
      <c r="U27" s="435"/>
      <c r="V27" s="173"/>
      <c r="W27" s="173"/>
      <c r="X27" s="173"/>
      <c r="Y27" s="173"/>
      <c r="Z27" s="437"/>
      <c r="AA27" s="173"/>
      <c r="AB27" s="173"/>
      <c r="AC27" s="168"/>
      <c r="AD27" s="175"/>
      <c r="AE27" s="175"/>
      <c r="AF27" s="167"/>
      <c r="AG27" s="419"/>
      <c r="AH27" s="417"/>
      <c r="AI27" s="417"/>
      <c r="AJ27" s="409"/>
    </row>
    <row r="28" spans="2:36" s="36" customFormat="1" ht="65" x14ac:dyDescent="0.35">
      <c r="B28" s="167"/>
      <c r="C28" s="167"/>
      <c r="D28" s="167"/>
      <c r="E28" s="166"/>
      <c r="F28" s="166" t="s">
        <v>105</v>
      </c>
      <c r="G28" s="166"/>
      <c r="H28" s="421"/>
      <c r="I28" s="167"/>
      <c r="J28" s="12" t="s">
        <v>82</v>
      </c>
      <c r="K28" s="50" t="s">
        <v>83</v>
      </c>
      <c r="L28" s="8" t="s">
        <v>85</v>
      </c>
      <c r="M28" s="31">
        <v>45</v>
      </c>
      <c r="N28" s="168"/>
      <c r="O28" s="167"/>
      <c r="P28" s="436"/>
      <c r="Q28" s="409"/>
      <c r="R28" s="438"/>
      <c r="S28" s="170"/>
      <c r="T28" s="171"/>
      <c r="U28" s="435">
        <v>200000</v>
      </c>
      <c r="V28" s="173">
        <v>1904980.11</v>
      </c>
      <c r="W28" s="173" t="s">
        <v>79</v>
      </c>
      <c r="X28" s="173" t="s">
        <v>79</v>
      </c>
      <c r="Y28" s="173">
        <v>336172.92</v>
      </c>
      <c r="Z28" s="173"/>
      <c r="AA28" s="173" t="s">
        <v>98</v>
      </c>
      <c r="AB28" s="173" t="s">
        <v>98</v>
      </c>
      <c r="AC28" s="168" t="s">
        <v>80</v>
      </c>
      <c r="AD28" s="175" t="s">
        <v>98</v>
      </c>
      <c r="AE28" s="175">
        <v>2241153.0299999998</v>
      </c>
      <c r="AF28" s="167" t="s">
        <v>98</v>
      </c>
      <c r="AG28" s="419"/>
      <c r="AH28" s="417"/>
      <c r="AI28" s="417"/>
      <c r="AJ28" s="409"/>
    </row>
    <row r="29" spans="2:36" s="36" customFormat="1" ht="41.5" customHeight="1" x14ac:dyDescent="0.35">
      <c r="B29" s="167"/>
      <c r="C29" s="167"/>
      <c r="D29" s="167"/>
      <c r="E29" s="166"/>
      <c r="F29" s="166"/>
      <c r="G29" s="166"/>
      <c r="H29" s="443"/>
      <c r="I29" s="167"/>
      <c r="J29" s="12" t="s">
        <v>101</v>
      </c>
      <c r="K29" s="50" t="s">
        <v>102</v>
      </c>
      <c r="L29" s="8" t="s">
        <v>131</v>
      </c>
      <c r="M29" s="31">
        <v>9</v>
      </c>
      <c r="N29" s="168"/>
      <c r="O29" s="167"/>
      <c r="P29" s="436"/>
      <c r="Q29" s="409"/>
      <c r="R29" s="438"/>
      <c r="S29" s="170"/>
      <c r="T29" s="171"/>
      <c r="U29" s="435"/>
      <c r="V29" s="173"/>
      <c r="W29" s="173"/>
      <c r="X29" s="173"/>
      <c r="Y29" s="173"/>
      <c r="Z29" s="173"/>
      <c r="AA29" s="173"/>
      <c r="AB29" s="173"/>
      <c r="AC29" s="168"/>
      <c r="AD29" s="175"/>
      <c r="AE29" s="175"/>
      <c r="AF29" s="167"/>
      <c r="AG29" s="419"/>
      <c r="AH29" s="418"/>
      <c r="AI29" s="417"/>
      <c r="AJ29" s="409"/>
    </row>
    <row r="30" spans="2:36" s="36" customFormat="1" ht="64.5" customHeight="1" x14ac:dyDescent="0.35">
      <c r="B30" s="167" t="s">
        <v>1019</v>
      </c>
      <c r="C30" s="177" t="s">
        <v>329</v>
      </c>
      <c r="D30" s="177" t="s">
        <v>106</v>
      </c>
      <c r="E30" s="259" t="s">
        <v>67</v>
      </c>
      <c r="F30" s="259" t="s">
        <v>188</v>
      </c>
      <c r="G30" s="259" t="s">
        <v>147</v>
      </c>
      <c r="H30" s="177" t="s">
        <v>70</v>
      </c>
      <c r="I30" s="177" t="s">
        <v>79</v>
      </c>
      <c r="J30" s="395" t="s">
        <v>111</v>
      </c>
      <c r="K30" s="242" t="s">
        <v>112</v>
      </c>
      <c r="L30" s="242" t="s">
        <v>85</v>
      </c>
      <c r="M30" s="242">
        <v>0</v>
      </c>
      <c r="N30" s="176" t="s">
        <v>108</v>
      </c>
      <c r="O30" s="177" t="s">
        <v>330</v>
      </c>
      <c r="P30" s="177" t="s">
        <v>75</v>
      </c>
      <c r="Q30" s="177" t="s">
        <v>76</v>
      </c>
      <c r="R30" s="323" t="s">
        <v>77</v>
      </c>
      <c r="S30" s="323" t="s">
        <v>109</v>
      </c>
      <c r="T30" s="245">
        <f>V30+Y30</f>
        <v>193310</v>
      </c>
      <c r="U30" s="245" t="s">
        <v>79</v>
      </c>
      <c r="V30" s="256">
        <v>164313.5</v>
      </c>
      <c r="W30" s="324" t="s">
        <v>79</v>
      </c>
      <c r="X30" s="324" t="s">
        <v>79</v>
      </c>
      <c r="Y30" s="324">
        <v>28996.5</v>
      </c>
      <c r="Z30" s="324" t="s">
        <v>98</v>
      </c>
      <c r="AA30" s="324" t="s">
        <v>79</v>
      </c>
      <c r="AB30" s="324">
        <v>83242.22</v>
      </c>
      <c r="AC30" s="176" t="s">
        <v>149</v>
      </c>
      <c r="AD30" s="366" t="s">
        <v>79</v>
      </c>
      <c r="AE30" s="366">
        <f>V30+Y30</f>
        <v>193310</v>
      </c>
      <c r="AF30" s="176" t="s">
        <v>79</v>
      </c>
      <c r="AG30" s="176" t="s">
        <v>33</v>
      </c>
      <c r="AH30" s="176" t="s">
        <v>178</v>
      </c>
      <c r="AI30" s="176" t="s">
        <v>162</v>
      </c>
      <c r="AJ30" s="176"/>
    </row>
    <row r="31" spans="2:36" s="36" customFormat="1" ht="15.75" customHeight="1" x14ac:dyDescent="0.35">
      <c r="B31" s="167"/>
      <c r="C31" s="177"/>
      <c r="D31" s="177"/>
      <c r="E31" s="259"/>
      <c r="F31" s="259"/>
      <c r="G31" s="259"/>
      <c r="H31" s="177"/>
      <c r="I31" s="177"/>
      <c r="J31" s="396"/>
      <c r="K31" s="244"/>
      <c r="L31" s="244"/>
      <c r="M31" s="244"/>
      <c r="N31" s="176"/>
      <c r="O31" s="177"/>
      <c r="P31" s="177"/>
      <c r="Q31" s="177"/>
      <c r="R31" s="323"/>
      <c r="S31" s="323"/>
      <c r="T31" s="245"/>
      <c r="U31" s="245"/>
      <c r="V31" s="257"/>
      <c r="W31" s="324"/>
      <c r="X31" s="324"/>
      <c r="Y31" s="324"/>
      <c r="Z31" s="324"/>
      <c r="AA31" s="324"/>
      <c r="AB31" s="324"/>
      <c r="AC31" s="176"/>
      <c r="AD31" s="366"/>
      <c r="AE31" s="366"/>
      <c r="AF31" s="177"/>
      <c r="AG31" s="176"/>
      <c r="AH31" s="176"/>
      <c r="AI31" s="176"/>
      <c r="AJ31" s="177"/>
    </row>
    <row r="32" spans="2:36" s="36" customFormat="1" ht="59.15" customHeight="1" x14ac:dyDescent="0.35">
      <c r="B32" s="167"/>
      <c r="C32" s="177"/>
      <c r="D32" s="177"/>
      <c r="E32" s="259"/>
      <c r="F32" s="259"/>
      <c r="G32" s="259"/>
      <c r="H32" s="177"/>
      <c r="I32" s="177"/>
      <c r="J32" s="21" t="s">
        <v>127</v>
      </c>
      <c r="K32" s="29" t="s">
        <v>128</v>
      </c>
      <c r="L32" s="29" t="s">
        <v>85</v>
      </c>
      <c r="M32" s="61">
        <v>26</v>
      </c>
      <c r="N32" s="176"/>
      <c r="O32" s="177"/>
      <c r="P32" s="177"/>
      <c r="Q32" s="177"/>
      <c r="R32" s="323"/>
      <c r="S32" s="323"/>
      <c r="T32" s="245"/>
      <c r="U32" s="245"/>
      <c r="V32" s="258"/>
      <c r="W32" s="324"/>
      <c r="X32" s="324"/>
      <c r="Y32" s="324"/>
      <c r="Z32" s="324"/>
      <c r="AA32" s="324"/>
      <c r="AB32" s="324"/>
      <c r="AC32" s="176"/>
      <c r="AD32" s="366"/>
      <c r="AE32" s="366"/>
      <c r="AF32" s="177"/>
      <c r="AG32" s="176"/>
      <c r="AH32" s="176"/>
      <c r="AI32" s="176"/>
      <c r="AJ32" s="177"/>
    </row>
    <row r="33" spans="2:36" s="36" customFormat="1" ht="127.5" customHeight="1" x14ac:dyDescent="0.35">
      <c r="B33" s="167" t="s">
        <v>331</v>
      </c>
      <c r="C33" s="167" t="s">
        <v>332</v>
      </c>
      <c r="D33" s="167" t="s">
        <v>106</v>
      </c>
      <c r="E33" s="166" t="s">
        <v>67</v>
      </c>
      <c r="F33" s="166" t="s">
        <v>134</v>
      </c>
      <c r="G33" s="166" t="s">
        <v>147</v>
      </c>
      <c r="H33" s="179" t="s">
        <v>70</v>
      </c>
      <c r="I33" s="167" t="s">
        <v>79</v>
      </c>
      <c r="J33" s="12" t="s">
        <v>212</v>
      </c>
      <c r="K33" s="8" t="s">
        <v>107</v>
      </c>
      <c r="L33" s="8" t="s">
        <v>86</v>
      </c>
      <c r="M33" s="8">
        <v>40</v>
      </c>
      <c r="N33" s="168" t="s">
        <v>108</v>
      </c>
      <c r="O33" s="167" t="s">
        <v>330</v>
      </c>
      <c r="P33" s="167" t="s">
        <v>75</v>
      </c>
      <c r="Q33" s="167" t="s">
        <v>76</v>
      </c>
      <c r="R33" s="170" t="s">
        <v>77</v>
      </c>
      <c r="S33" s="200" t="s">
        <v>109</v>
      </c>
      <c r="T33" s="203">
        <f>V33+Y33</f>
        <v>164780</v>
      </c>
      <c r="U33" s="203" t="s">
        <v>79</v>
      </c>
      <c r="V33" s="178">
        <v>140063</v>
      </c>
      <c r="W33" s="178" t="s">
        <v>79</v>
      </c>
      <c r="X33" s="178" t="s">
        <v>79</v>
      </c>
      <c r="Y33" s="178">
        <v>24717</v>
      </c>
      <c r="Z33" s="178" t="s">
        <v>79</v>
      </c>
      <c r="AA33" s="178" t="s">
        <v>79</v>
      </c>
      <c r="AB33" s="178">
        <v>70956.77</v>
      </c>
      <c r="AC33" s="191" t="s">
        <v>110</v>
      </c>
      <c r="AD33" s="189" t="s">
        <v>79</v>
      </c>
      <c r="AE33" s="189">
        <f>V33+Y33</f>
        <v>164780</v>
      </c>
      <c r="AF33" s="191" t="s">
        <v>79</v>
      </c>
      <c r="AG33" s="168" t="s">
        <v>33</v>
      </c>
      <c r="AH33" s="168" t="s">
        <v>178</v>
      </c>
      <c r="AI33" s="168" t="s">
        <v>162</v>
      </c>
      <c r="AJ33" s="191"/>
    </row>
    <row r="34" spans="2:36" s="36" customFormat="1" ht="65.150000000000006" customHeight="1" x14ac:dyDescent="0.35">
      <c r="B34" s="167"/>
      <c r="C34" s="167"/>
      <c r="D34" s="167"/>
      <c r="E34" s="166"/>
      <c r="F34" s="166"/>
      <c r="G34" s="166"/>
      <c r="H34" s="180"/>
      <c r="I34" s="167"/>
      <c r="J34" s="12" t="s">
        <v>111</v>
      </c>
      <c r="K34" s="8" t="s">
        <v>112</v>
      </c>
      <c r="L34" s="8" t="s">
        <v>85</v>
      </c>
      <c r="M34" s="8">
        <v>1</v>
      </c>
      <c r="N34" s="168"/>
      <c r="O34" s="167"/>
      <c r="P34" s="167"/>
      <c r="Q34" s="167"/>
      <c r="R34" s="170"/>
      <c r="S34" s="201"/>
      <c r="T34" s="204"/>
      <c r="U34" s="204"/>
      <c r="V34" s="197"/>
      <c r="W34" s="197"/>
      <c r="X34" s="197"/>
      <c r="Y34" s="197"/>
      <c r="Z34" s="197"/>
      <c r="AA34" s="197"/>
      <c r="AB34" s="197"/>
      <c r="AC34" s="192"/>
      <c r="AD34" s="187"/>
      <c r="AE34" s="187"/>
      <c r="AF34" s="180"/>
      <c r="AG34" s="168"/>
      <c r="AH34" s="168"/>
      <c r="AI34" s="168"/>
      <c r="AJ34" s="180"/>
    </row>
    <row r="35" spans="2:36" s="36" customFormat="1" ht="58.5" customHeight="1" x14ac:dyDescent="0.35">
      <c r="B35" s="167"/>
      <c r="C35" s="167"/>
      <c r="D35" s="167"/>
      <c r="E35" s="166"/>
      <c r="F35" s="166"/>
      <c r="G35" s="166"/>
      <c r="H35" s="181"/>
      <c r="I35" s="167"/>
      <c r="J35" s="12" t="s">
        <v>127</v>
      </c>
      <c r="K35" s="8" t="s">
        <v>128</v>
      </c>
      <c r="L35" s="8" t="s">
        <v>85</v>
      </c>
      <c r="M35" s="53">
        <v>77</v>
      </c>
      <c r="N35" s="168"/>
      <c r="O35" s="167"/>
      <c r="P35" s="167"/>
      <c r="Q35" s="167"/>
      <c r="R35" s="170"/>
      <c r="S35" s="202"/>
      <c r="T35" s="205"/>
      <c r="U35" s="205"/>
      <c r="V35" s="198"/>
      <c r="W35" s="198"/>
      <c r="X35" s="198"/>
      <c r="Y35" s="198"/>
      <c r="Z35" s="198"/>
      <c r="AA35" s="198"/>
      <c r="AB35" s="198"/>
      <c r="AC35" s="193"/>
      <c r="AD35" s="188"/>
      <c r="AE35" s="188"/>
      <c r="AF35" s="181"/>
      <c r="AG35" s="168"/>
      <c r="AH35" s="168"/>
      <c r="AI35" s="168"/>
      <c r="AJ35" s="181"/>
    </row>
    <row r="36" spans="2:36" s="156" customFormat="1" ht="91" x14ac:dyDescent="0.35">
      <c r="B36" s="242" t="s">
        <v>1064</v>
      </c>
      <c r="C36" s="242" t="s">
        <v>333</v>
      </c>
      <c r="D36" s="242" t="s">
        <v>106</v>
      </c>
      <c r="E36" s="248" t="s">
        <v>67</v>
      </c>
      <c r="F36" s="248" t="s">
        <v>134</v>
      </c>
      <c r="G36" s="248" t="s">
        <v>147</v>
      </c>
      <c r="H36" s="242" t="s">
        <v>70</v>
      </c>
      <c r="I36" s="242" t="s">
        <v>79</v>
      </c>
      <c r="J36" s="21" t="s">
        <v>212</v>
      </c>
      <c r="K36" s="29" t="s">
        <v>107</v>
      </c>
      <c r="L36" s="29" t="s">
        <v>86</v>
      </c>
      <c r="M36" s="61">
        <v>40</v>
      </c>
      <c r="N36" s="265" t="s">
        <v>108</v>
      </c>
      <c r="O36" s="242" t="s">
        <v>330</v>
      </c>
      <c r="P36" s="242" t="s">
        <v>75</v>
      </c>
      <c r="Q36" s="242" t="s">
        <v>76</v>
      </c>
      <c r="R36" s="253" t="s">
        <v>77</v>
      </c>
      <c r="S36" s="253" t="s">
        <v>109</v>
      </c>
      <c r="T36" s="312">
        <f>V36+Y36</f>
        <v>85600</v>
      </c>
      <c r="U36" s="312" t="s">
        <v>79</v>
      </c>
      <c r="V36" s="256">
        <v>72760</v>
      </c>
      <c r="W36" s="256" t="s">
        <v>79</v>
      </c>
      <c r="X36" s="256" t="s">
        <v>79</v>
      </c>
      <c r="Y36" s="256">
        <v>12840</v>
      </c>
      <c r="Z36" s="256" t="s">
        <v>79</v>
      </c>
      <c r="AA36" s="256" t="s">
        <v>79</v>
      </c>
      <c r="AB36" s="256">
        <v>36860.660000000003</v>
      </c>
      <c r="AC36" s="265" t="s">
        <v>110</v>
      </c>
      <c r="AD36" s="381" t="s">
        <v>79</v>
      </c>
      <c r="AE36" s="381">
        <f>V36+Y36</f>
        <v>85600</v>
      </c>
      <c r="AF36" s="265" t="s">
        <v>79</v>
      </c>
      <c r="AG36" s="176" t="s">
        <v>33</v>
      </c>
      <c r="AH36" s="176" t="s">
        <v>180</v>
      </c>
      <c r="AI36" s="176" t="s">
        <v>183</v>
      </c>
      <c r="AJ36" s="265"/>
    </row>
    <row r="37" spans="2:36" s="156" customFormat="1" ht="65.5" customHeight="1" x14ac:dyDescent="0.35">
      <c r="B37" s="243"/>
      <c r="C37" s="243"/>
      <c r="D37" s="243"/>
      <c r="E37" s="249"/>
      <c r="F37" s="249"/>
      <c r="G37" s="249"/>
      <c r="H37" s="243"/>
      <c r="I37" s="243"/>
      <c r="J37" s="21" t="s">
        <v>111</v>
      </c>
      <c r="K37" s="29" t="s">
        <v>112</v>
      </c>
      <c r="L37" s="29" t="s">
        <v>85</v>
      </c>
      <c r="M37" s="61">
        <v>1</v>
      </c>
      <c r="N37" s="269"/>
      <c r="O37" s="243"/>
      <c r="P37" s="243"/>
      <c r="Q37" s="243"/>
      <c r="R37" s="254"/>
      <c r="S37" s="254"/>
      <c r="T37" s="313"/>
      <c r="U37" s="313"/>
      <c r="V37" s="257"/>
      <c r="W37" s="257"/>
      <c r="X37" s="257"/>
      <c r="Y37" s="257"/>
      <c r="Z37" s="257"/>
      <c r="AA37" s="257"/>
      <c r="AB37" s="257"/>
      <c r="AC37" s="269"/>
      <c r="AD37" s="382"/>
      <c r="AE37" s="382"/>
      <c r="AF37" s="243"/>
      <c r="AG37" s="176"/>
      <c r="AH37" s="176"/>
      <c r="AI37" s="176"/>
      <c r="AJ37" s="243"/>
    </row>
    <row r="38" spans="2:36" s="156" customFormat="1" ht="74.150000000000006" customHeight="1" x14ac:dyDescent="0.35">
      <c r="B38" s="244"/>
      <c r="C38" s="244"/>
      <c r="D38" s="244"/>
      <c r="E38" s="250"/>
      <c r="F38" s="250"/>
      <c r="G38" s="250"/>
      <c r="H38" s="244"/>
      <c r="I38" s="244"/>
      <c r="J38" s="21" t="s">
        <v>127</v>
      </c>
      <c r="K38" s="29" t="s">
        <v>128</v>
      </c>
      <c r="L38" s="29" t="s">
        <v>85</v>
      </c>
      <c r="M38" s="61">
        <v>40</v>
      </c>
      <c r="N38" s="270"/>
      <c r="O38" s="244"/>
      <c r="P38" s="244"/>
      <c r="Q38" s="244"/>
      <c r="R38" s="255"/>
      <c r="S38" s="255"/>
      <c r="T38" s="314"/>
      <c r="U38" s="314"/>
      <c r="V38" s="258"/>
      <c r="W38" s="258"/>
      <c r="X38" s="258"/>
      <c r="Y38" s="258"/>
      <c r="Z38" s="258"/>
      <c r="AA38" s="258"/>
      <c r="AB38" s="258"/>
      <c r="AC38" s="270"/>
      <c r="AD38" s="383"/>
      <c r="AE38" s="383"/>
      <c r="AF38" s="244"/>
      <c r="AG38" s="176"/>
      <c r="AH38" s="176"/>
      <c r="AI38" s="176"/>
      <c r="AJ38" s="244"/>
    </row>
    <row r="39" spans="2:36" s="36" customFormat="1" ht="62.5" customHeight="1" x14ac:dyDescent="0.35">
      <c r="B39" s="179" t="s">
        <v>334</v>
      </c>
      <c r="C39" s="179" t="s">
        <v>329</v>
      </c>
      <c r="D39" s="179" t="s">
        <v>66</v>
      </c>
      <c r="E39" s="182" t="s">
        <v>67</v>
      </c>
      <c r="F39" s="182" t="s">
        <v>134</v>
      </c>
      <c r="G39" s="182" t="s">
        <v>147</v>
      </c>
      <c r="H39" s="179" t="s">
        <v>70</v>
      </c>
      <c r="I39" s="179" t="s">
        <v>79</v>
      </c>
      <c r="J39" s="309" t="s">
        <v>111</v>
      </c>
      <c r="K39" s="179" t="s">
        <v>112</v>
      </c>
      <c r="L39" s="179" t="s">
        <v>85</v>
      </c>
      <c r="M39" s="374">
        <v>1</v>
      </c>
      <c r="N39" s="191" t="s">
        <v>108</v>
      </c>
      <c r="O39" s="179" t="s">
        <v>330</v>
      </c>
      <c r="P39" s="179" t="s">
        <v>75</v>
      </c>
      <c r="Q39" s="179" t="s">
        <v>76</v>
      </c>
      <c r="R39" s="200" t="s">
        <v>77</v>
      </c>
      <c r="S39" s="200" t="s">
        <v>109</v>
      </c>
      <c r="T39" s="203">
        <f>V39+Y39</f>
        <v>128400</v>
      </c>
      <c r="U39" s="203" t="s">
        <v>79</v>
      </c>
      <c r="V39" s="178">
        <v>109140</v>
      </c>
      <c r="W39" s="178" t="s">
        <v>79</v>
      </c>
      <c r="X39" s="178" t="s">
        <v>79</v>
      </c>
      <c r="Y39" s="178">
        <v>19260</v>
      </c>
      <c r="Z39" s="178" t="s">
        <v>79</v>
      </c>
      <c r="AA39" s="178" t="s">
        <v>79</v>
      </c>
      <c r="AB39" s="178">
        <v>55290.98</v>
      </c>
      <c r="AC39" s="191" t="s">
        <v>110</v>
      </c>
      <c r="AD39" s="189" t="s">
        <v>79</v>
      </c>
      <c r="AE39" s="189">
        <f>V39+Y39</f>
        <v>128400</v>
      </c>
      <c r="AF39" s="191" t="s">
        <v>79</v>
      </c>
      <c r="AG39" s="191" t="s">
        <v>33</v>
      </c>
      <c r="AH39" s="191" t="s">
        <v>165</v>
      </c>
      <c r="AI39" s="191" t="s">
        <v>303</v>
      </c>
      <c r="AJ39" s="191"/>
    </row>
    <row r="40" spans="2:36" s="36" customFormat="1" ht="17.5" customHeight="1" x14ac:dyDescent="0.35">
      <c r="B40" s="180"/>
      <c r="C40" s="180"/>
      <c r="D40" s="180"/>
      <c r="E40" s="183"/>
      <c r="F40" s="183"/>
      <c r="G40" s="183"/>
      <c r="H40" s="180"/>
      <c r="I40" s="180"/>
      <c r="J40" s="311"/>
      <c r="K40" s="181"/>
      <c r="L40" s="181"/>
      <c r="M40" s="376"/>
      <c r="N40" s="192"/>
      <c r="O40" s="180"/>
      <c r="P40" s="180"/>
      <c r="Q40" s="180"/>
      <c r="R40" s="201"/>
      <c r="S40" s="201"/>
      <c r="T40" s="204"/>
      <c r="U40" s="204"/>
      <c r="V40" s="197"/>
      <c r="W40" s="197"/>
      <c r="X40" s="197"/>
      <c r="Y40" s="197"/>
      <c r="Z40" s="197"/>
      <c r="AA40" s="197"/>
      <c r="AB40" s="197"/>
      <c r="AC40" s="192"/>
      <c r="AD40" s="187"/>
      <c r="AE40" s="187"/>
      <c r="AF40" s="180"/>
      <c r="AG40" s="192"/>
      <c r="AH40" s="192"/>
      <c r="AI40" s="192"/>
      <c r="AJ40" s="180"/>
    </row>
    <row r="41" spans="2:36" s="36" customFormat="1" ht="69" customHeight="1" x14ac:dyDescent="0.35">
      <c r="B41" s="181"/>
      <c r="C41" s="181"/>
      <c r="D41" s="181"/>
      <c r="E41" s="184"/>
      <c r="F41" s="184"/>
      <c r="G41" s="184"/>
      <c r="H41" s="181"/>
      <c r="I41" s="181"/>
      <c r="J41" s="12" t="s">
        <v>127</v>
      </c>
      <c r="K41" s="8" t="s">
        <v>128</v>
      </c>
      <c r="L41" s="8" t="s">
        <v>85</v>
      </c>
      <c r="M41" s="53">
        <v>60</v>
      </c>
      <c r="N41" s="193"/>
      <c r="O41" s="181"/>
      <c r="P41" s="181"/>
      <c r="Q41" s="181"/>
      <c r="R41" s="202"/>
      <c r="S41" s="202"/>
      <c r="T41" s="205"/>
      <c r="U41" s="205"/>
      <c r="V41" s="198"/>
      <c r="W41" s="198"/>
      <c r="X41" s="198"/>
      <c r="Y41" s="198"/>
      <c r="Z41" s="198"/>
      <c r="AA41" s="198"/>
      <c r="AB41" s="198"/>
      <c r="AC41" s="193"/>
      <c r="AD41" s="188"/>
      <c r="AE41" s="188"/>
      <c r="AF41" s="181"/>
      <c r="AG41" s="193"/>
      <c r="AH41" s="193"/>
      <c r="AI41" s="193"/>
      <c r="AJ41" s="181"/>
    </row>
    <row r="42" spans="2:36" ht="52" customHeight="1" x14ac:dyDescent="0.3">
      <c r="B42" s="167" t="s">
        <v>335</v>
      </c>
      <c r="C42" s="167" t="s">
        <v>336</v>
      </c>
      <c r="D42" s="167" t="s">
        <v>66</v>
      </c>
      <c r="E42" s="166" t="s">
        <v>67</v>
      </c>
      <c r="F42" s="166" t="s">
        <v>132</v>
      </c>
      <c r="G42" s="166" t="s">
        <v>69</v>
      </c>
      <c r="H42" s="167" t="s">
        <v>70</v>
      </c>
      <c r="I42" s="167" t="s">
        <v>79</v>
      </c>
      <c r="J42" s="12" t="s">
        <v>113</v>
      </c>
      <c r="K42" s="8" t="s">
        <v>114</v>
      </c>
      <c r="L42" s="8" t="s">
        <v>115</v>
      </c>
      <c r="M42" s="8">
        <v>1.5</v>
      </c>
      <c r="N42" s="168" t="s">
        <v>108</v>
      </c>
      <c r="O42" s="167" t="s">
        <v>337</v>
      </c>
      <c r="P42" s="167" t="s">
        <v>75</v>
      </c>
      <c r="Q42" s="167" t="s">
        <v>76</v>
      </c>
      <c r="R42" s="170" t="s">
        <v>77</v>
      </c>
      <c r="S42" s="170" t="s">
        <v>109</v>
      </c>
      <c r="T42" s="171">
        <f>V42+Y42</f>
        <v>113955</v>
      </c>
      <c r="U42" s="171" t="s">
        <v>79</v>
      </c>
      <c r="V42" s="173">
        <v>96861.75</v>
      </c>
      <c r="W42" s="173" t="s">
        <v>79</v>
      </c>
      <c r="X42" s="173" t="s">
        <v>79</v>
      </c>
      <c r="Y42" s="173">
        <v>17093.25</v>
      </c>
      <c r="Z42" s="173" t="s">
        <v>79</v>
      </c>
      <c r="AA42" s="173" t="s">
        <v>79</v>
      </c>
      <c r="AB42" s="173">
        <v>49070.75</v>
      </c>
      <c r="AC42" s="168" t="s">
        <v>80</v>
      </c>
      <c r="AD42" s="175" t="s">
        <v>79</v>
      </c>
      <c r="AE42" s="175">
        <f>V42+Y42</f>
        <v>113955</v>
      </c>
      <c r="AF42" s="168" t="s">
        <v>79</v>
      </c>
      <c r="AG42" s="168" t="s">
        <v>33</v>
      </c>
      <c r="AH42" s="168" t="s">
        <v>257</v>
      </c>
      <c r="AI42" s="168" t="s">
        <v>260</v>
      </c>
      <c r="AJ42" s="168"/>
    </row>
    <row r="43" spans="2:36" ht="71.5" customHeight="1" x14ac:dyDescent="0.3">
      <c r="B43" s="167"/>
      <c r="C43" s="167"/>
      <c r="D43" s="167"/>
      <c r="E43" s="166"/>
      <c r="F43" s="166"/>
      <c r="G43" s="166"/>
      <c r="H43" s="167"/>
      <c r="I43" s="167"/>
      <c r="J43" s="12" t="s">
        <v>116</v>
      </c>
      <c r="K43" s="8" t="s">
        <v>117</v>
      </c>
      <c r="L43" s="8" t="s">
        <v>85</v>
      </c>
      <c r="M43" s="8">
        <v>1</v>
      </c>
      <c r="N43" s="168"/>
      <c r="O43" s="167"/>
      <c r="P43" s="167"/>
      <c r="Q43" s="167"/>
      <c r="R43" s="170"/>
      <c r="S43" s="170"/>
      <c r="T43" s="171"/>
      <c r="U43" s="171"/>
      <c r="V43" s="173"/>
      <c r="W43" s="173"/>
      <c r="X43" s="173"/>
      <c r="Y43" s="173"/>
      <c r="Z43" s="173"/>
      <c r="AA43" s="173"/>
      <c r="AB43" s="173"/>
      <c r="AC43" s="168"/>
      <c r="AD43" s="175"/>
      <c r="AE43" s="175"/>
      <c r="AF43" s="167"/>
      <c r="AG43" s="168"/>
      <c r="AH43" s="168"/>
      <c r="AI43" s="168"/>
      <c r="AJ43" s="167"/>
    </row>
    <row r="44" spans="2:36" ht="39" x14ac:dyDescent="0.3">
      <c r="B44" s="167"/>
      <c r="C44" s="167"/>
      <c r="D44" s="167"/>
      <c r="E44" s="166"/>
      <c r="F44" s="166"/>
      <c r="G44" s="166"/>
      <c r="H44" s="167"/>
      <c r="I44" s="167"/>
      <c r="J44" s="12" t="s">
        <v>213</v>
      </c>
      <c r="K44" s="8" t="s">
        <v>118</v>
      </c>
      <c r="L44" s="8" t="s">
        <v>119</v>
      </c>
      <c r="M44" s="8">
        <v>1</v>
      </c>
      <c r="N44" s="168"/>
      <c r="O44" s="167"/>
      <c r="P44" s="167"/>
      <c r="Q44" s="167"/>
      <c r="R44" s="170"/>
      <c r="S44" s="170"/>
      <c r="T44" s="171"/>
      <c r="U44" s="171"/>
      <c r="V44" s="173"/>
      <c r="W44" s="173"/>
      <c r="X44" s="173"/>
      <c r="Y44" s="173"/>
      <c r="Z44" s="173"/>
      <c r="AA44" s="173"/>
      <c r="AB44" s="173"/>
      <c r="AC44" s="168"/>
      <c r="AD44" s="175"/>
      <c r="AE44" s="175"/>
      <c r="AF44" s="167"/>
      <c r="AG44" s="168"/>
      <c r="AH44" s="168"/>
      <c r="AI44" s="168"/>
      <c r="AJ44" s="167"/>
    </row>
    <row r="45" spans="2:36" ht="26" x14ac:dyDescent="0.3">
      <c r="B45" s="167"/>
      <c r="C45" s="167"/>
      <c r="D45" s="167"/>
      <c r="E45" s="166"/>
      <c r="F45" s="166"/>
      <c r="G45" s="166"/>
      <c r="H45" s="167"/>
      <c r="I45" s="167"/>
      <c r="J45" s="12" t="s">
        <v>120</v>
      </c>
      <c r="K45" s="8" t="s">
        <v>121</v>
      </c>
      <c r="L45" s="8" t="s">
        <v>119</v>
      </c>
      <c r="M45" s="53">
        <v>1</v>
      </c>
      <c r="N45" s="168"/>
      <c r="O45" s="167"/>
      <c r="P45" s="167"/>
      <c r="Q45" s="167"/>
      <c r="R45" s="170"/>
      <c r="S45" s="170"/>
      <c r="T45" s="171"/>
      <c r="U45" s="171"/>
      <c r="V45" s="173"/>
      <c r="W45" s="173"/>
      <c r="X45" s="173"/>
      <c r="Y45" s="173"/>
      <c r="Z45" s="173"/>
      <c r="AA45" s="173"/>
      <c r="AB45" s="173"/>
      <c r="AC45" s="168"/>
      <c r="AD45" s="175"/>
      <c r="AE45" s="175"/>
      <c r="AF45" s="167"/>
      <c r="AG45" s="168"/>
      <c r="AH45" s="168"/>
      <c r="AI45" s="168"/>
      <c r="AJ45" s="167"/>
    </row>
    <row r="46" spans="2:36" ht="52" customHeight="1" x14ac:dyDescent="0.3">
      <c r="B46" s="167" t="s">
        <v>338</v>
      </c>
      <c r="C46" s="167" t="s">
        <v>336</v>
      </c>
      <c r="D46" s="167" t="s">
        <v>66</v>
      </c>
      <c r="E46" s="166" t="s">
        <v>67</v>
      </c>
      <c r="F46" s="166" t="s">
        <v>132</v>
      </c>
      <c r="G46" s="166" t="s">
        <v>69</v>
      </c>
      <c r="H46" s="167" t="s">
        <v>70</v>
      </c>
      <c r="I46" s="167" t="s">
        <v>79</v>
      </c>
      <c r="J46" s="12" t="s">
        <v>113</v>
      </c>
      <c r="K46" s="8" t="s">
        <v>114</v>
      </c>
      <c r="L46" s="8" t="s">
        <v>115</v>
      </c>
      <c r="M46" s="8">
        <v>1.5</v>
      </c>
      <c r="N46" s="168" t="s">
        <v>108</v>
      </c>
      <c r="O46" s="167" t="s">
        <v>337</v>
      </c>
      <c r="P46" s="167" t="s">
        <v>75</v>
      </c>
      <c r="Q46" s="167" t="s">
        <v>76</v>
      </c>
      <c r="R46" s="170" t="s">
        <v>77</v>
      </c>
      <c r="S46" s="170" t="s">
        <v>109</v>
      </c>
      <c r="T46" s="171">
        <f>V46+Y46</f>
        <v>113955</v>
      </c>
      <c r="U46" s="171" t="s">
        <v>79</v>
      </c>
      <c r="V46" s="173">
        <v>96861.75</v>
      </c>
      <c r="W46" s="173" t="s">
        <v>79</v>
      </c>
      <c r="X46" s="173" t="s">
        <v>79</v>
      </c>
      <c r="Y46" s="173">
        <v>17093.25</v>
      </c>
      <c r="Z46" s="173" t="s">
        <v>79</v>
      </c>
      <c r="AA46" s="173" t="s">
        <v>79</v>
      </c>
      <c r="AB46" s="173">
        <v>49070.75</v>
      </c>
      <c r="AC46" s="168" t="s">
        <v>80</v>
      </c>
      <c r="AD46" s="175" t="s">
        <v>79</v>
      </c>
      <c r="AE46" s="175">
        <f>V46+Y46</f>
        <v>113955</v>
      </c>
      <c r="AF46" s="168" t="s">
        <v>79</v>
      </c>
      <c r="AG46" s="168" t="s">
        <v>33</v>
      </c>
      <c r="AH46" s="168" t="s">
        <v>170</v>
      </c>
      <c r="AI46" s="168" t="s">
        <v>237</v>
      </c>
      <c r="AJ46" s="168"/>
    </row>
    <row r="47" spans="2:36" ht="52" x14ac:dyDescent="0.3">
      <c r="B47" s="167"/>
      <c r="C47" s="167"/>
      <c r="D47" s="167"/>
      <c r="E47" s="166"/>
      <c r="F47" s="166"/>
      <c r="G47" s="166"/>
      <c r="H47" s="167"/>
      <c r="I47" s="167"/>
      <c r="J47" s="12" t="s">
        <v>116</v>
      </c>
      <c r="K47" s="8" t="s">
        <v>117</v>
      </c>
      <c r="L47" s="8" t="s">
        <v>85</v>
      </c>
      <c r="M47" s="8">
        <v>1</v>
      </c>
      <c r="N47" s="168"/>
      <c r="O47" s="167"/>
      <c r="P47" s="167"/>
      <c r="Q47" s="167"/>
      <c r="R47" s="170"/>
      <c r="S47" s="170"/>
      <c r="T47" s="171"/>
      <c r="U47" s="171"/>
      <c r="V47" s="173"/>
      <c r="W47" s="173"/>
      <c r="X47" s="173"/>
      <c r="Y47" s="173"/>
      <c r="Z47" s="173"/>
      <c r="AA47" s="173"/>
      <c r="AB47" s="173"/>
      <c r="AC47" s="168"/>
      <c r="AD47" s="175"/>
      <c r="AE47" s="175"/>
      <c r="AF47" s="167"/>
      <c r="AG47" s="168"/>
      <c r="AH47" s="168"/>
      <c r="AI47" s="168"/>
      <c r="AJ47" s="167"/>
    </row>
    <row r="48" spans="2:36" ht="39" x14ac:dyDescent="0.3">
      <c r="B48" s="167"/>
      <c r="C48" s="167"/>
      <c r="D48" s="167"/>
      <c r="E48" s="166"/>
      <c r="F48" s="166"/>
      <c r="G48" s="166"/>
      <c r="H48" s="167"/>
      <c r="I48" s="167"/>
      <c r="J48" s="12" t="s">
        <v>213</v>
      </c>
      <c r="K48" s="8" t="s">
        <v>118</v>
      </c>
      <c r="L48" s="8" t="s">
        <v>119</v>
      </c>
      <c r="M48" s="8">
        <v>1</v>
      </c>
      <c r="N48" s="168"/>
      <c r="O48" s="167"/>
      <c r="P48" s="167"/>
      <c r="Q48" s="167"/>
      <c r="R48" s="170"/>
      <c r="S48" s="170"/>
      <c r="T48" s="171"/>
      <c r="U48" s="171"/>
      <c r="V48" s="173"/>
      <c r="W48" s="173"/>
      <c r="X48" s="173"/>
      <c r="Y48" s="173"/>
      <c r="Z48" s="173"/>
      <c r="AA48" s="173"/>
      <c r="AB48" s="173"/>
      <c r="AC48" s="168"/>
      <c r="AD48" s="175"/>
      <c r="AE48" s="175"/>
      <c r="AF48" s="167"/>
      <c r="AG48" s="168"/>
      <c r="AH48" s="168"/>
      <c r="AI48" s="168"/>
      <c r="AJ48" s="167"/>
    </row>
    <row r="49" spans="2:36" ht="26" x14ac:dyDescent="0.3">
      <c r="B49" s="167"/>
      <c r="C49" s="167"/>
      <c r="D49" s="167"/>
      <c r="E49" s="166"/>
      <c r="F49" s="166"/>
      <c r="G49" s="166"/>
      <c r="H49" s="167"/>
      <c r="I49" s="167"/>
      <c r="J49" s="12" t="s">
        <v>120</v>
      </c>
      <c r="K49" s="8" t="s">
        <v>121</v>
      </c>
      <c r="L49" s="8" t="s">
        <v>119</v>
      </c>
      <c r="M49" s="53">
        <v>1</v>
      </c>
      <c r="N49" s="168"/>
      <c r="O49" s="167"/>
      <c r="P49" s="167"/>
      <c r="Q49" s="167"/>
      <c r="R49" s="170"/>
      <c r="S49" s="170"/>
      <c r="T49" s="171"/>
      <c r="U49" s="171"/>
      <c r="V49" s="173"/>
      <c r="W49" s="173"/>
      <c r="X49" s="173"/>
      <c r="Y49" s="173"/>
      <c r="Z49" s="173"/>
      <c r="AA49" s="173"/>
      <c r="AB49" s="173"/>
      <c r="AC49" s="168"/>
      <c r="AD49" s="175"/>
      <c r="AE49" s="175"/>
      <c r="AF49" s="167"/>
      <c r="AG49" s="191"/>
      <c r="AH49" s="191"/>
      <c r="AI49" s="191"/>
      <c r="AJ49" s="179"/>
    </row>
    <row r="50" spans="2:36" ht="69" customHeight="1" x14ac:dyDescent="0.3">
      <c r="B50" s="179" t="s">
        <v>1050</v>
      </c>
      <c r="C50" s="242" t="s">
        <v>996</v>
      </c>
      <c r="D50" s="242" t="s">
        <v>106</v>
      </c>
      <c r="E50" s="248" t="s">
        <v>67</v>
      </c>
      <c r="F50" s="248" t="s">
        <v>134</v>
      </c>
      <c r="G50" s="248" t="s">
        <v>147</v>
      </c>
      <c r="H50" s="242" t="s">
        <v>70</v>
      </c>
      <c r="I50" s="242" t="s">
        <v>79</v>
      </c>
      <c r="J50" s="21" t="s">
        <v>111</v>
      </c>
      <c r="K50" s="29" t="s">
        <v>112</v>
      </c>
      <c r="L50" s="29" t="s">
        <v>85</v>
      </c>
      <c r="M50" s="61">
        <v>0</v>
      </c>
      <c r="N50" s="265" t="s">
        <v>108</v>
      </c>
      <c r="O50" s="242" t="s">
        <v>330</v>
      </c>
      <c r="P50" s="242" t="s">
        <v>75</v>
      </c>
      <c r="Q50" s="242" t="s">
        <v>76</v>
      </c>
      <c r="R50" s="253" t="s">
        <v>77</v>
      </c>
      <c r="S50" s="253" t="s">
        <v>109</v>
      </c>
      <c r="T50" s="312">
        <f>V50+Y50</f>
        <v>193310</v>
      </c>
      <c r="U50" s="312" t="s">
        <v>79</v>
      </c>
      <c r="V50" s="256">
        <v>164313.5</v>
      </c>
      <c r="W50" s="256" t="s">
        <v>79</v>
      </c>
      <c r="X50" s="256" t="s">
        <v>79</v>
      </c>
      <c r="Y50" s="256">
        <v>28996.5</v>
      </c>
      <c r="Z50" s="256" t="s">
        <v>79</v>
      </c>
      <c r="AA50" s="256" t="s">
        <v>79</v>
      </c>
      <c r="AB50" s="256">
        <v>83242.22</v>
      </c>
      <c r="AC50" s="265" t="s">
        <v>110</v>
      </c>
      <c r="AD50" s="381" t="s">
        <v>79</v>
      </c>
      <c r="AE50" s="381">
        <f>V50+Y50</f>
        <v>193310</v>
      </c>
      <c r="AF50" s="265" t="s">
        <v>79</v>
      </c>
      <c r="AG50" s="176" t="s">
        <v>33</v>
      </c>
      <c r="AH50" s="377" t="s">
        <v>997</v>
      </c>
      <c r="AI50" s="377" t="s">
        <v>998</v>
      </c>
      <c r="AJ50" s="168"/>
    </row>
    <row r="51" spans="2:36" ht="63.65" customHeight="1" x14ac:dyDescent="0.3">
      <c r="B51" s="180"/>
      <c r="C51" s="243"/>
      <c r="D51" s="243"/>
      <c r="E51" s="249"/>
      <c r="F51" s="249"/>
      <c r="G51" s="249"/>
      <c r="H51" s="243"/>
      <c r="I51" s="243"/>
      <c r="J51" s="21" t="s">
        <v>127</v>
      </c>
      <c r="K51" s="29" t="s">
        <v>128</v>
      </c>
      <c r="L51" s="29" t="s">
        <v>85</v>
      </c>
      <c r="M51" s="61">
        <v>26</v>
      </c>
      <c r="N51" s="269"/>
      <c r="O51" s="243"/>
      <c r="P51" s="243"/>
      <c r="Q51" s="243"/>
      <c r="R51" s="254"/>
      <c r="S51" s="254"/>
      <c r="T51" s="313"/>
      <c r="U51" s="313"/>
      <c r="V51" s="257"/>
      <c r="W51" s="257"/>
      <c r="X51" s="257"/>
      <c r="Y51" s="257"/>
      <c r="Z51" s="257"/>
      <c r="AA51" s="257"/>
      <c r="AB51" s="257"/>
      <c r="AC51" s="269"/>
      <c r="AD51" s="382"/>
      <c r="AE51" s="382"/>
      <c r="AF51" s="243"/>
      <c r="AG51" s="176"/>
      <c r="AH51" s="377"/>
      <c r="AI51" s="377"/>
      <c r="AJ51" s="167"/>
    </row>
    <row r="52" spans="2:36" ht="52" x14ac:dyDescent="0.3">
      <c r="B52" s="179" t="s">
        <v>1049</v>
      </c>
      <c r="C52" s="179" t="s">
        <v>996</v>
      </c>
      <c r="D52" s="179" t="s">
        <v>106</v>
      </c>
      <c r="E52" s="182" t="s">
        <v>67</v>
      </c>
      <c r="F52" s="182" t="s">
        <v>134</v>
      </c>
      <c r="G52" s="182" t="s">
        <v>147</v>
      </c>
      <c r="H52" s="179" t="s">
        <v>70</v>
      </c>
      <c r="I52" s="179" t="s">
        <v>79</v>
      </c>
      <c r="J52" s="12" t="s">
        <v>111</v>
      </c>
      <c r="K52" s="8" t="s">
        <v>112</v>
      </c>
      <c r="L52" s="8" t="s">
        <v>85</v>
      </c>
      <c r="M52" s="53">
        <v>0</v>
      </c>
      <c r="N52" s="191" t="s">
        <v>108</v>
      </c>
      <c r="O52" s="179" t="s">
        <v>330</v>
      </c>
      <c r="P52" s="179" t="s">
        <v>75</v>
      </c>
      <c r="Q52" s="179" t="s">
        <v>76</v>
      </c>
      <c r="R52" s="200" t="s">
        <v>77</v>
      </c>
      <c r="S52" s="200" t="s">
        <v>109</v>
      </c>
      <c r="T52" s="203">
        <f>V52+Y52</f>
        <v>193310</v>
      </c>
      <c r="U52" s="203" t="s">
        <v>79</v>
      </c>
      <c r="V52" s="178">
        <v>164313.5</v>
      </c>
      <c r="W52" s="178" t="s">
        <v>79</v>
      </c>
      <c r="X52" s="178" t="s">
        <v>79</v>
      </c>
      <c r="Y52" s="178">
        <v>28996.5</v>
      </c>
      <c r="Z52" s="178" t="s">
        <v>79</v>
      </c>
      <c r="AA52" s="178" t="s">
        <v>79</v>
      </c>
      <c r="AB52" s="178">
        <v>83242.22</v>
      </c>
      <c r="AC52" s="191" t="s">
        <v>110</v>
      </c>
      <c r="AD52" s="189" t="s">
        <v>79</v>
      </c>
      <c r="AE52" s="189">
        <f>V52+Y52</f>
        <v>193310</v>
      </c>
      <c r="AF52" s="191" t="s">
        <v>79</v>
      </c>
      <c r="AG52" s="191" t="s">
        <v>33</v>
      </c>
      <c r="AH52" s="241" t="s">
        <v>252</v>
      </c>
      <c r="AI52" s="241" t="s">
        <v>257</v>
      </c>
      <c r="AJ52" s="191"/>
    </row>
    <row r="53" spans="2:36" ht="63.65" customHeight="1" x14ac:dyDescent="0.3">
      <c r="B53" s="181"/>
      <c r="C53" s="181"/>
      <c r="D53" s="181"/>
      <c r="E53" s="184"/>
      <c r="F53" s="184"/>
      <c r="G53" s="184"/>
      <c r="H53" s="181"/>
      <c r="I53" s="181"/>
      <c r="J53" s="12" t="s">
        <v>127</v>
      </c>
      <c r="K53" s="8" t="s">
        <v>128</v>
      </c>
      <c r="L53" s="8" t="s">
        <v>85</v>
      </c>
      <c r="M53" s="53">
        <v>26</v>
      </c>
      <c r="N53" s="193"/>
      <c r="O53" s="181"/>
      <c r="P53" s="181"/>
      <c r="Q53" s="181"/>
      <c r="R53" s="202"/>
      <c r="S53" s="202"/>
      <c r="T53" s="205"/>
      <c r="U53" s="205"/>
      <c r="V53" s="198"/>
      <c r="W53" s="198"/>
      <c r="X53" s="198"/>
      <c r="Y53" s="198"/>
      <c r="Z53" s="198"/>
      <c r="AA53" s="198"/>
      <c r="AB53" s="198"/>
      <c r="AC53" s="193"/>
      <c r="AD53" s="188"/>
      <c r="AE53" s="188"/>
      <c r="AF53" s="193"/>
      <c r="AG53" s="193"/>
      <c r="AH53" s="232"/>
      <c r="AI53" s="232"/>
      <c r="AJ53" s="193"/>
    </row>
    <row r="54" spans="2:36" s="36" customFormat="1" ht="91" x14ac:dyDescent="0.35">
      <c r="B54" s="179" t="s">
        <v>1063</v>
      </c>
      <c r="C54" s="179" t="s">
        <v>333</v>
      </c>
      <c r="D54" s="179" t="s">
        <v>106</v>
      </c>
      <c r="E54" s="182" t="s">
        <v>67</v>
      </c>
      <c r="F54" s="182" t="s">
        <v>134</v>
      </c>
      <c r="G54" s="182" t="s">
        <v>147</v>
      </c>
      <c r="H54" s="179" t="s">
        <v>70</v>
      </c>
      <c r="I54" s="179" t="s">
        <v>79</v>
      </c>
      <c r="J54" s="12" t="s">
        <v>212</v>
      </c>
      <c r="K54" s="8" t="s">
        <v>107</v>
      </c>
      <c r="L54" s="8" t="s">
        <v>86</v>
      </c>
      <c r="M54" s="53">
        <v>40</v>
      </c>
      <c r="N54" s="191" t="s">
        <v>108</v>
      </c>
      <c r="O54" s="179" t="s">
        <v>330</v>
      </c>
      <c r="P54" s="179" t="s">
        <v>75</v>
      </c>
      <c r="Q54" s="179" t="s">
        <v>76</v>
      </c>
      <c r="R54" s="200" t="s">
        <v>77</v>
      </c>
      <c r="S54" s="200" t="s">
        <v>109</v>
      </c>
      <c r="T54" s="203">
        <f>V54+Y54</f>
        <v>85600</v>
      </c>
      <c r="U54" s="203" t="s">
        <v>79</v>
      </c>
      <c r="V54" s="178">
        <v>72760</v>
      </c>
      <c r="W54" s="178" t="s">
        <v>79</v>
      </c>
      <c r="X54" s="178" t="s">
        <v>79</v>
      </c>
      <c r="Y54" s="178">
        <v>12840</v>
      </c>
      <c r="Z54" s="178" t="s">
        <v>79</v>
      </c>
      <c r="AA54" s="178" t="s">
        <v>79</v>
      </c>
      <c r="AB54" s="178">
        <v>36860.660000000003</v>
      </c>
      <c r="AC54" s="191" t="s">
        <v>110</v>
      </c>
      <c r="AD54" s="189" t="s">
        <v>79</v>
      </c>
      <c r="AE54" s="189">
        <f>V54+Y54</f>
        <v>85600</v>
      </c>
      <c r="AF54" s="191" t="s">
        <v>79</v>
      </c>
      <c r="AG54" s="168" t="s">
        <v>33</v>
      </c>
      <c r="AH54" s="168" t="s">
        <v>252</v>
      </c>
      <c r="AI54" s="168" t="s">
        <v>257</v>
      </c>
      <c r="AJ54" s="191"/>
    </row>
    <row r="55" spans="2:36" s="36" customFormat="1" ht="65.5" customHeight="1" x14ac:dyDescent="0.35">
      <c r="B55" s="180"/>
      <c r="C55" s="180"/>
      <c r="D55" s="180"/>
      <c r="E55" s="183"/>
      <c r="F55" s="183"/>
      <c r="G55" s="183"/>
      <c r="H55" s="180"/>
      <c r="I55" s="180"/>
      <c r="J55" s="12" t="s">
        <v>111</v>
      </c>
      <c r="K55" s="8" t="s">
        <v>112</v>
      </c>
      <c r="L55" s="8" t="s">
        <v>85</v>
      </c>
      <c r="M55" s="53">
        <v>1</v>
      </c>
      <c r="N55" s="192"/>
      <c r="O55" s="180"/>
      <c r="P55" s="180"/>
      <c r="Q55" s="180"/>
      <c r="R55" s="201"/>
      <c r="S55" s="201"/>
      <c r="T55" s="204"/>
      <c r="U55" s="204"/>
      <c r="V55" s="197"/>
      <c r="W55" s="197"/>
      <c r="X55" s="197"/>
      <c r="Y55" s="197"/>
      <c r="Z55" s="197"/>
      <c r="AA55" s="197"/>
      <c r="AB55" s="197"/>
      <c r="AC55" s="192"/>
      <c r="AD55" s="187"/>
      <c r="AE55" s="187"/>
      <c r="AF55" s="180"/>
      <c r="AG55" s="168"/>
      <c r="AH55" s="168"/>
      <c r="AI55" s="168"/>
      <c r="AJ55" s="180"/>
    </row>
    <row r="56" spans="2:36" s="36" customFormat="1" ht="74.150000000000006" customHeight="1" x14ac:dyDescent="0.35">
      <c r="B56" s="181"/>
      <c r="C56" s="181"/>
      <c r="D56" s="181"/>
      <c r="E56" s="184"/>
      <c r="F56" s="184"/>
      <c r="G56" s="184"/>
      <c r="H56" s="181"/>
      <c r="I56" s="181"/>
      <c r="J56" s="12" t="s">
        <v>127</v>
      </c>
      <c r="K56" s="8" t="s">
        <v>128</v>
      </c>
      <c r="L56" s="8" t="s">
        <v>85</v>
      </c>
      <c r="M56" s="53">
        <v>40</v>
      </c>
      <c r="N56" s="193"/>
      <c r="O56" s="181"/>
      <c r="P56" s="181"/>
      <c r="Q56" s="181"/>
      <c r="R56" s="202"/>
      <c r="S56" s="202"/>
      <c r="T56" s="205"/>
      <c r="U56" s="205"/>
      <c r="V56" s="198"/>
      <c r="W56" s="198"/>
      <c r="X56" s="198"/>
      <c r="Y56" s="198"/>
      <c r="Z56" s="198"/>
      <c r="AA56" s="198"/>
      <c r="AB56" s="198"/>
      <c r="AC56" s="193"/>
      <c r="AD56" s="188"/>
      <c r="AE56" s="188"/>
      <c r="AF56" s="181"/>
      <c r="AG56" s="168"/>
      <c r="AH56" s="168"/>
      <c r="AI56" s="168"/>
      <c r="AJ56" s="181"/>
    </row>
    <row r="57" spans="2:36" s="36" customFormat="1" ht="132" customHeight="1" x14ac:dyDescent="0.35">
      <c r="B57" s="167" t="s">
        <v>238</v>
      </c>
      <c r="C57" s="167" t="s">
        <v>239</v>
      </c>
      <c r="D57" s="167" t="s">
        <v>106</v>
      </c>
      <c r="E57" s="166" t="s">
        <v>67</v>
      </c>
      <c r="F57" s="166" t="s">
        <v>188</v>
      </c>
      <c r="G57" s="166" t="s">
        <v>147</v>
      </c>
      <c r="H57" s="167" t="s">
        <v>70</v>
      </c>
      <c r="I57" s="167" t="s">
        <v>79</v>
      </c>
      <c r="J57" s="12" t="s">
        <v>212</v>
      </c>
      <c r="K57" s="8" t="s">
        <v>107</v>
      </c>
      <c r="L57" s="8" t="s">
        <v>86</v>
      </c>
      <c r="M57" s="8">
        <v>40</v>
      </c>
      <c r="N57" s="168" t="s">
        <v>108</v>
      </c>
      <c r="O57" s="167" t="s">
        <v>242</v>
      </c>
      <c r="P57" s="167" t="s">
        <v>75</v>
      </c>
      <c r="Q57" s="167" t="s">
        <v>76</v>
      </c>
      <c r="R57" s="170" t="s">
        <v>77</v>
      </c>
      <c r="S57" s="170" t="s">
        <v>109</v>
      </c>
      <c r="T57" s="171">
        <f>V57+Y57</f>
        <v>124213.34</v>
      </c>
      <c r="U57" s="171" t="s">
        <v>79</v>
      </c>
      <c r="V57" s="178">
        <v>105581.34</v>
      </c>
      <c r="W57" s="173" t="s">
        <v>79</v>
      </c>
      <c r="X57" s="173" t="s">
        <v>79</v>
      </c>
      <c r="Y57" s="173">
        <v>18632</v>
      </c>
      <c r="Z57" s="173" t="s">
        <v>98</v>
      </c>
      <c r="AA57" s="173" t="s">
        <v>79</v>
      </c>
      <c r="AB57" s="173">
        <v>55806</v>
      </c>
      <c r="AC57" s="168" t="s">
        <v>149</v>
      </c>
      <c r="AD57" s="175" t="s">
        <v>79</v>
      </c>
      <c r="AE57" s="175">
        <f>V57+Y57</f>
        <v>124213.34</v>
      </c>
      <c r="AF57" s="168" t="s">
        <v>79</v>
      </c>
      <c r="AG57" s="193" t="s">
        <v>33</v>
      </c>
      <c r="AH57" s="193" t="s">
        <v>178</v>
      </c>
      <c r="AI57" s="193" t="s">
        <v>161</v>
      </c>
      <c r="AJ57" s="193"/>
    </row>
    <row r="58" spans="2:36" s="36" customFormat="1" ht="86.15" customHeight="1" x14ac:dyDescent="0.35">
      <c r="B58" s="167"/>
      <c r="C58" s="167"/>
      <c r="D58" s="167"/>
      <c r="E58" s="166"/>
      <c r="F58" s="166"/>
      <c r="G58" s="166"/>
      <c r="H58" s="167"/>
      <c r="I58" s="167"/>
      <c r="J58" s="12" t="s">
        <v>111</v>
      </c>
      <c r="K58" s="8" t="s">
        <v>112</v>
      </c>
      <c r="L58" s="8" t="s">
        <v>85</v>
      </c>
      <c r="M58" s="8">
        <v>2</v>
      </c>
      <c r="N58" s="168"/>
      <c r="O58" s="167"/>
      <c r="P58" s="167"/>
      <c r="Q58" s="167"/>
      <c r="R58" s="170"/>
      <c r="S58" s="170"/>
      <c r="T58" s="171"/>
      <c r="U58" s="171"/>
      <c r="V58" s="197"/>
      <c r="W58" s="173"/>
      <c r="X58" s="173"/>
      <c r="Y58" s="173"/>
      <c r="Z58" s="173"/>
      <c r="AA58" s="173"/>
      <c r="AB58" s="173"/>
      <c r="AC58" s="168"/>
      <c r="AD58" s="175"/>
      <c r="AE58" s="175"/>
      <c r="AF58" s="167"/>
      <c r="AG58" s="168"/>
      <c r="AH58" s="168"/>
      <c r="AI58" s="168"/>
      <c r="AJ58" s="167"/>
    </row>
    <row r="59" spans="2:36" s="36" customFormat="1" ht="59.15" customHeight="1" x14ac:dyDescent="0.35">
      <c r="B59" s="167"/>
      <c r="C59" s="167"/>
      <c r="D59" s="167"/>
      <c r="E59" s="166"/>
      <c r="F59" s="166"/>
      <c r="G59" s="166"/>
      <c r="H59" s="167"/>
      <c r="I59" s="167"/>
      <c r="J59" s="12" t="s">
        <v>127</v>
      </c>
      <c r="K59" s="8" t="s">
        <v>128</v>
      </c>
      <c r="L59" s="8" t="s">
        <v>85</v>
      </c>
      <c r="M59" s="53">
        <v>68</v>
      </c>
      <c r="N59" s="168"/>
      <c r="O59" s="167"/>
      <c r="P59" s="167"/>
      <c r="Q59" s="167"/>
      <c r="R59" s="170"/>
      <c r="S59" s="170"/>
      <c r="T59" s="171"/>
      <c r="U59" s="171"/>
      <c r="V59" s="198"/>
      <c r="W59" s="173"/>
      <c r="X59" s="173"/>
      <c r="Y59" s="173"/>
      <c r="Z59" s="173"/>
      <c r="AA59" s="173"/>
      <c r="AB59" s="173"/>
      <c r="AC59" s="168"/>
      <c r="AD59" s="175"/>
      <c r="AE59" s="175"/>
      <c r="AF59" s="167"/>
      <c r="AG59" s="168"/>
      <c r="AH59" s="168"/>
      <c r="AI59" s="168"/>
      <c r="AJ59" s="167"/>
    </row>
    <row r="60" spans="2:36" s="36" customFormat="1" ht="134.15" customHeight="1" x14ac:dyDescent="0.35">
      <c r="B60" s="167" t="s">
        <v>240</v>
      </c>
      <c r="C60" s="167" t="s">
        <v>241</v>
      </c>
      <c r="D60" s="167" t="s">
        <v>106</v>
      </c>
      <c r="E60" s="166" t="s">
        <v>67</v>
      </c>
      <c r="F60" s="166" t="s">
        <v>134</v>
      </c>
      <c r="G60" s="166" t="s">
        <v>147</v>
      </c>
      <c r="H60" s="179" t="s">
        <v>70</v>
      </c>
      <c r="I60" s="167" t="s">
        <v>79</v>
      </c>
      <c r="J60" s="12" t="s">
        <v>212</v>
      </c>
      <c r="K60" s="8" t="s">
        <v>107</v>
      </c>
      <c r="L60" s="8" t="s">
        <v>86</v>
      </c>
      <c r="M60" s="8">
        <v>40</v>
      </c>
      <c r="N60" s="168" t="s">
        <v>108</v>
      </c>
      <c r="O60" s="167" t="s">
        <v>242</v>
      </c>
      <c r="P60" s="167" t="s">
        <v>75</v>
      </c>
      <c r="Q60" s="167" t="s">
        <v>76</v>
      </c>
      <c r="R60" s="170" t="s">
        <v>77</v>
      </c>
      <c r="S60" s="200" t="s">
        <v>109</v>
      </c>
      <c r="T60" s="203">
        <f>V60+Y60</f>
        <v>120571.49</v>
      </c>
      <c r="U60" s="203" t="s">
        <v>79</v>
      </c>
      <c r="V60" s="178">
        <v>102485.77</v>
      </c>
      <c r="W60" s="178" t="s">
        <v>79</v>
      </c>
      <c r="X60" s="178" t="s">
        <v>79</v>
      </c>
      <c r="Y60" s="178">
        <v>18085.72</v>
      </c>
      <c r="Z60" s="178" t="s">
        <v>79</v>
      </c>
      <c r="AA60" s="178" t="s">
        <v>79</v>
      </c>
      <c r="AB60" s="178">
        <v>54169.8</v>
      </c>
      <c r="AC60" s="191" t="s">
        <v>110</v>
      </c>
      <c r="AD60" s="189" t="s">
        <v>79</v>
      </c>
      <c r="AE60" s="189">
        <f>V60+Y60</f>
        <v>120571.49</v>
      </c>
      <c r="AF60" s="191" t="s">
        <v>79</v>
      </c>
      <c r="AG60" s="168" t="s">
        <v>33</v>
      </c>
      <c r="AH60" s="168" t="s">
        <v>178</v>
      </c>
      <c r="AI60" s="168" t="s">
        <v>161</v>
      </c>
      <c r="AJ60" s="191"/>
    </row>
    <row r="61" spans="2:36" s="36" customFormat="1" ht="65.150000000000006" customHeight="1" x14ac:dyDescent="0.35">
      <c r="B61" s="167"/>
      <c r="C61" s="167"/>
      <c r="D61" s="167"/>
      <c r="E61" s="166"/>
      <c r="F61" s="166"/>
      <c r="G61" s="166"/>
      <c r="H61" s="180"/>
      <c r="I61" s="167"/>
      <c r="J61" s="12" t="s">
        <v>111</v>
      </c>
      <c r="K61" s="8" t="s">
        <v>112</v>
      </c>
      <c r="L61" s="8" t="s">
        <v>85</v>
      </c>
      <c r="M61" s="8">
        <v>2</v>
      </c>
      <c r="N61" s="168"/>
      <c r="O61" s="167"/>
      <c r="P61" s="167"/>
      <c r="Q61" s="167"/>
      <c r="R61" s="170"/>
      <c r="S61" s="201"/>
      <c r="T61" s="204"/>
      <c r="U61" s="204"/>
      <c r="V61" s="197"/>
      <c r="W61" s="197"/>
      <c r="X61" s="197"/>
      <c r="Y61" s="197"/>
      <c r="Z61" s="197"/>
      <c r="AA61" s="197"/>
      <c r="AB61" s="197"/>
      <c r="AC61" s="192"/>
      <c r="AD61" s="187"/>
      <c r="AE61" s="187"/>
      <c r="AF61" s="180"/>
      <c r="AG61" s="168"/>
      <c r="AH61" s="168"/>
      <c r="AI61" s="168"/>
      <c r="AJ61" s="180"/>
    </row>
    <row r="62" spans="2:36" s="36" customFormat="1" ht="62.15" customHeight="1" x14ac:dyDescent="0.35">
      <c r="B62" s="167"/>
      <c r="C62" s="167"/>
      <c r="D62" s="167"/>
      <c r="E62" s="166"/>
      <c r="F62" s="166"/>
      <c r="G62" s="166"/>
      <c r="H62" s="181"/>
      <c r="I62" s="167"/>
      <c r="J62" s="12" t="s">
        <v>127</v>
      </c>
      <c r="K62" s="8" t="s">
        <v>128</v>
      </c>
      <c r="L62" s="8" t="s">
        <v>85</v>
      </c>
      <c r="M62" s="53">
        <v>66</v>
      </c>
      <c r="N62" s="168"/>
      <c r="O62" s="167"/>
      <c r="P62" s="167"/>
      <c r="Q62" s="167"/>
      <c r="R62" s="170"/>
      <c r="S62" s="202"/>
      <c r="T62" s="205"/>
      <c r="U62" s="205"/>
      <c r="V62" s="198"/>
      <c r="W62" s="198"/>
      <c r="X62" s="198"/>
      <c r="Y62" s="198"/>
      <c r="Z62" s="198"/>
      <c r="AA62" s="198"/>
      <c r="AB62" s="198"/>
      <c r="AC62" s="193"/>
      <c r="AD62" s="188"/>
      <c r="AE62" s="188"/>
      <c r="AF62" s="181"/>
      <c r="AG62" s="168"/>
      <c r="AH62" s="168"/>
      <c r="AI62" s="168"/>
      <c r="AJ62" s="181"/>
    </row>
    <row r="63" spans="2:36" s="36" customFormat="1" ht="126.65" customHeight="1" x14ac:dyDescent="0.35">
      <c r="B63" s="179" t="s">
        <v>243</v>
      </c>
      <c r="C63" s="179" t="s">
        <v>244</v>
      </c>
      <c r="D63" s="179" t="s">
        <v>106</v>
      </c>
      <c r="E63" s="182" t="s">
        <v>67</v>
      </c>
      <c r="F63" s="182" t="s">
        <v>134</v>
      </c>
      <c r="G63" s="182" t="s">
        <v>147</v>
      </c>
      <c r="H63" s="179" t="s">
        <v>70</v>
      </c>
      <c r="I63" s="179" t="s">
        <v>79</v>
      </c>
      <c r="J63" s="12" t="s">
        <v>212</v>
      </c>
      <c r="K63" s="8" t="s">
        <v>107</v>
      </c>
      <c r="L63" s="8" t="s">
        <v>86</v>
      </c>
      <c r="M63" s="53">
        <v>40</v>
      </c>
      <c r="N63" s="191" t="s">
        <v>108</v>
      </c>
      <c r="O63" s="179" t="s">
        <v>242</v>
      </c>
      <c r="P63" s="179" t="s">
        <v>75</v>
      </c>
      <c r="Q63" s="179" t="s">
        <v>76</v>
      </c>
      <c r="R63" s="200" t="s">
        <v>77</v>
      </c>
      <c r="S63" s="200" t="s">
        <v>109</v>
      </c>
      <c r="T63" s="203">
        <f>V63+Y63</f>
        <v>93453.86</v>
      </c>
      <c r="U63" s="203" t="s">
        <v>79</v>
      </c>
      <c r="V63" s="178">
        <v>79435.78</v>
      </c>
      <c r="W63" s="178" t="s">
        <v>79</v>
      </c>
      <c r="X63" s="178" t="s">
        <v>79</v>
      </c>
      <c r="Y63" s="178">
        <v>14018.08</v>
      </c>
      <c r="Z63" s="178" t="s">
        <v>79</v>
      </c>
      <c r="AA63" s="178" t="s">
        <v>79</v>
      </c>
      <c r="AB63" s="178">
        <v>41986.52</v>
      </c>
      <c r="AC63" s="191" t="s">
        <v>110</v>
      </c>
      <c r="AD63" s="189" t="s">
        <v>79</v>
      </c>
      <c r="AE63" s="189">
        <f>V63+Y63</f>
        <v>93453.86</v>
      </c>
      <c r="AF63" s="191" t="s">
        <v>79</v>
      </c>
      <c r="AG63" s="168" t="s">
        <v>33</v>
      </c>
      <c r="AH63" s="168" t="s">
        <v>178</v>
      </c>
      <c r="AI63" s="168" t="s">
        <v>161</v>
      </c>
      <c r="AJ63" s="191"/>
    </row>
    <row r="64" spans="2:36" s="36" customFormat="1" ht="65.5" customHeight="1" x14ac:dyDescent="0.35">
      <c r="B64" s="180"/>
      <c r="C64" s="180"/>
      <c r="D64" s="180"/>
      <c r="E64" s="183"/>
      <c r="F64" s="183"/>
      <c r="G64" s="183"/>
      <c r="H64" s="180"/>
      <c r="I64" s="180"/>
      <c r="J64" s="12" t="s">
        <v>111</v>
      </c>
      <c r="K64" s="8" t="s">
        <v>112</v>
      </c>
      <c r="L64" s="8" t="s">
        <v>85</v>
      </c>
      <c r="M64" s="53">
        <v>1</v>
      </c>
      <c r="N64" s="192"/>
      <c r="O64" s="180"/>
      <c r="P64" s="180"/>
      <c r="Q64" s="180"/>
      <c r="R64" s="201"/>
      <c r="S64" s="201"/>
      <c r="T64" s="204"/>
      <c r="U64" s="204"/>
      <c r="V64" s="197"/>
      <c r="W64" s="197"/>
      <c r="X64" s="197"/>
      <c r="Y64" s="197"/>
      <c r="Z64" s="197"/>
      <c r="AA64" s="197"/>
      <c r="AB64" s="197"/>
      <c r="AC64" s="192"/>
      <c r="AD64" s="187"/>
      <c r="AE64" s="187"/>
      <c r="AF64" s="180"/>
      <c r="AG64" s="168"/>
      <c r="AH64" s="168"/>
      <c r="AI64" s="168"/>
      <c r="AJ64" s="180"/>
    </row>
    <row r="65" spans="2:36" s="36" customFormat="1" ht="74.150000000000006" customHeight="1" x14ac:dyDescent="0.35">
      <c r="B65" s="181"/>
      <c r="C65" s="181"/>
      <c r="D65" s="181"/>
      <c r="E65" s="184"/>
      <c r="F65" s="184"/>
      <c r="G65" s="184"/>
      <c r="H65" s="181"/>
      <c r="I65" s="181"/>
      <c r="J65" s="12" t="s">
        <v>127</v>
      </c>
      <c r="K65" s="8" t="s">
        <v>128</v>
      </c>
      <c r="L65" s="8" t="s">
        <v>85</v>
      </c>
      <c r="M65" s="53">
        <v>35</v>
      </c>
      <c r="N65" s="193"/>
      <c r="O65" s="181"/>
      <c r="P65" s="181"/>
      <c r="Q65" s="181"/>
      <c r="R65" s="202"/>
      <c r="S65" s="202"/>
      <c r="T65" s="205"/>
      <c r="U65" s="205"/>
      <c r="V65" s="198"/>
      <c r="W65" s="198"/>
      <c r="X65" s="198"/>
      <c r="Y65" s="198"/>
      <c r="Z65" s="198"/>
      <c r="AA65" s="198"/>
      <c r="AB65" s="198"/>
      <c r="AC65" s="193"/>
      <c r="AD65" s="188"/>
      <c r="AE65" s="188"/>
      <c r="AF65" s="181"/>
      <c r="AG65" s="168"/>
      <c r="AH65" s="168"/>
      <c r="AI65" s="168"/>
      <c r="AJ65" s="181"/>
    </row>
    <row r="66" spans="2:36" s="36" customFormat="1" ht="127" customHeight="1" x14ac:dyDescent="0.35">
      <c r="B66" s="179" t="s">
        <v>245</v>
      </c>
      <c r="C66" s="179" t="s">
        <v>246</v>
      </c>
      <c r="D66" s="179" t="s">
        <v>66</v>
      </c>
      <c r="E66" s="182" t="s">
        <v>67</v>
      </c>
      <c r="F66" s="182" t="s">
        <v>134</v>
      </c>
      <c r="G66" s="182" t="s">
        <v>147</v>
      </c>
      <c r="H66" s="179" t="s">
        <v>70</v>
      </c>
      <c r="I66" s="179" t="s">
        <v>79</v>
      </c>
      <c r="J66" s="12" t="s">
        <v>212</v>
      </c>
      <c r="K66" s="8" t="s">
        <v>107</v>
      </c>
      <c r="L66" s="8" t="s">
        <v>86</v>
      </c>
      <c r="M66" s="53">
        <v>40</v>
      </c>
      <c r="N66" s="191" t="s">
        <v>108</v>
      </c>
      <c r="O66" s="179" t="s">
        <v>242</v>
      </c>
      <c r="P66" s="179" t="s">
        <v>75</v>
      </c>
      <c r="Q66" s="179" t="s">
        <v>76</v>
      </c>
      <c r="R66" s="200" t="s">
        <v>77</v>
      </c>
      <c r="S66" s="200" t="s">
        <v>109</v>
      </c>
      <c r="T66" s="203">
        <f>V66+Y66</f>
        <v>78268.78</v>
      </c>
      <c r="U66" s="203" t="s">
        <v>79</v>
      </c>
      <c r="V66" s="178">
        <v>66528.460000000006</v>
      </c>
      <c r="W66" s="178" t="s">
        <v>79</v>
      </c>
      <c r="X66" s="178" t="s">
        <v>79</v>
      </c>
      <c r="Y66" s="178">
        <v>11740.32</v>
      </c>
      <c r="Z66" s="178" t="s">
        <v>79</v>
      </c>
      <c r="AA66" s="178" t="s">
        <v>79</v>
      </c>
      <c r="AB66" s="178">
        <v>35164.239999999998</v>
      </c>
      <c r="AC66" s="191" t="s">
        <v>110</v>
      </c>
      <c r="AD66" s="189" t="s">
        <v>79</v>
      </c>
      <c r="AE66" s="189">
        <f>V66+Y66</f>
        <v>78268.78</v>
      </c>
      <c r="AF66" s="191" t="s">
        <v>79</v>
      </c>
      <c r="AG66" s="191" t="s">
        <v>33</v>
      </c>
      <c r="AH66" s="191" t="s">
        <v>178</v>
      </c>
      <c r="AI66" s="191" t="s">
        <v>161</v>
      </c>
      <c r="AJ66" s="191"/>
    </row>
    <row r="67" spans="2:36" s="36" customFormat="1" ht="65.5" customHeight="1" x14ac:dyDescent="0.35">
      <c r="B67" s="180"/>
      <c r="C67" s="180"/>
      <c r="D67" s="180"/>
      <c r="E67" s="183"/>
      <c r="F67" s="183"/>
      <c r="G67" s="183"/>
      <c r="H67" s="180"/>
      <c r="I67" s="180"/>
      <c r="J67" s="12" t="s">
        <v>111</v>
      </c>
      <c r="K67" s="8" t="s">
        <v>112</v>
      </c>
      <c r="L67" s="8" t="s">
        <v>85</v>
      </c>
      <c r="M67" s="53">
        <v>1</v>
      </c>
      <c r="N67" s="192"/>
      <c r="O67" s="180"/>
      <c r="P67" s="180"/>
      <c r="Q67" s="180"/>
      <c r="R67" s="201"/>
      <c r="S67" s="201"/>
      <c r="T67" s="204"/>
      <c r="U67" s="204"/>
      <c r="V67" s="197"/>
      <c r="W67" s="197"/>
      <c r="X67" s="197"/>
      <c r="Y67" s="197"/>
      <c r="Z67" s="197"/>
      <c r="AA67" s="197"/>
      <c r="AB67" s="197"/>
      <c r="AC67" s="192"/>
      <c r="AD67" s="187"/>
      <c r="AE67" s="187"/>
      <c r="AF67" s="180"/>
      <c r="AG67" s="192"/>
      <c r="AH67" s="192"/>
      <c r="AI67" s="192"/>
      <c r="AJ67" s="180"/>
    </row>
    <row r="68" spans="2:36" s="36" customFormat="1" ht="69" customHeight="1" x14ac:dyDescent="0.35">
      <c r="B68" s="181"/>
      <c r="C68" s="181"/>
      <c r="D68" s="181"/>
      <c r="E68" s="184"/>
      <c r="F68" s="184"/>
      <c r="G68" s="184"/>
      <c r="H68" s="181"/>
      <c r="I68" s="181"/>
      <c r="J68" s="12" t="s">
        <v>127</v>
      </c>
      <c r="K68" s="8" t="s">
        <v>128</v>
      </c>
      <c r="L68" s="8" t="s">
        <v>85</v>
      </c>
      <c r="M68" s="53">
        <v>10</v>
      </c>
      <c r="N68" s="193"/>
      <c r="O68" s="181"/>
      <c r="P68" s="181"/>
      <c r="Q68" s="181"/>
      <c r="R68" s="202"/>
      <c r="S68" s="202"/>
      <c r="T68" s="205"/>
      <c r="U68" s="205"/>
      <c r="V68" s="198"/>
      <c r="W68" s="198"/>
      <c r="X68" s="198"/>
      <c r="Y68" s="198"/>
      <c r="Z68" s="198"/>
      <c r="AA68" s="198"/>
      <c r="AB68" s="198"/>
      <c r="AC68" s="193"/>
      <c r="AD68" s="188"/>
      <c r="AE68" s="188"/>
      <c r="AF68" s="181"/>
      <c r="AG68" s="193"/>
      <c r="AH68" s="193"/>
      <c r="AI68" s="193"/>
      <c r="AJ68" s="181"/>
    </row>
    <row r="69" spans="2:36" ht="52" customHeight="1" x14ac:dyDescent="0.3">
      <c r="B69" s="167" t="s">
        <v>247</v>
      </c>
      <c r="C69" s="167" t="s">
        <v>248</v>
      </c>
      <c r="D69" s="167" t="s">
        <v>66</v>
      </c>
      <c r="E69" s="166" t="s">
        <v>67</v>
      </c>
      <c r="F69" s="166" t="s">
        <v>132</v>
      </c>
      <c r="G69" s="166" t="s">
        <v>69</v>
      </c>
      <c r="H69" s="167" t="s">
        <v>70</v>
      </c>
      <c r="I69" s="167" t="s">
        <v>79</v>
      </c>
      <c r="J69" s="12" t="s">
        <v>113</v>
      </c>
      <c r="K69" s="8" t="s">
        <v>114</v>
      </c>
      <c r="L69" s="8" t="s">
        <v>115</v>
      </c>
      <c r="M69" s="8">
        <v>2</v>
      </c>
      <c r="N69" s="168" t="s">
        <v>108</v>
      </c>
      <c r="O69" s="167" t="s">
        <v>242</v>
      </c>
      <c r="P69" s="167" t="s">
        <v>75</v>
      </c>
      <c r="Q69" s="167" t="s">
        <v>76</v>
      </c>
      <c r="R69" s="170" t="s">
        <v>77</v>
      </c>
      <c r="S69" s="170" t="s">
        <v>109</v>
      </c>
      <c r="T69" s="171">
        <f>V69+Y69</f>
        <v>110402.58</v>
      </c>
      <c r="U69" s="171" t="s">
        <v>79</v>
      </c>
      <c r="V69" s="173">
        <v>93842.2</v>
      </c>
      <c r="W69" s="173" t="s">
        <v>79</v>
      </c>
      <c r="X69" s="173" t="s">
        <v>79</v>
      </c>
      <c r="Y69" s="173">
        <v>16560.38</v>
      </c>
      <c r="Z69" s="173" t="s">
        <v>79</v>
      </c>
      <c r="AA69" s="173" t="s">
        <v>79</v>
      </c>
      <c r="AB69" s="173">
        <v>49601.16</v>
      </c>
      <c r="AC69" s="168" t="s">
        <v>80</v>
      </c>
      <c r="AD69" s="175" t="s">
        <v>79</v>
      </c>
      <c r="AE69" s="175">
        <f>V69+Y69</f>
        <v>110402.58</v>
      </c>
      <c r="AF69" s="168" t="s">
        <v>79</v>
      </c>
      <c r="AG69" s="168" t="s">
        <v>33</v>
      </c>
      <c r="AH69" s="168" t="s">
        <v>180</v>
      </c>
      <c r="AI69" s="168" t="s">
        <v>164</v>
      </c>
      <c r="AJ69" s="168"/>
    </row>
    <row r="70" spans="2:36" ht="52" x14ac:dyDescent="0.3">
      <c r="B70" s="167"/>
      <c r="C70" s="167"/>
      <c r="D70" s="167"/>
      <c r="E70" s="166"/>
      <c r="F70" s="166"/>
      <c r="G70" s="166"/>
      <c r="H70" s="167"/>
      <c r="I70" s="167"/>
      <c r="J70" s="12" t="s">
        <v>116</v>
      </c>
      <c r="K70" s="8" t="s">
        <v>117</v>
      </c>
      <c r="L70" s="8" t="s">
        <v>85</v>
      </c>
      <c r="M70" s="8">
        <v>2</v>
      </c>
      <c r="N70" s="168"/>
      <c r="O70" s="167"/>
      <c r="P70" s="167"/>
      <c r="Q70" s="167"/>
      <c r="R70" s="170"/>
      <c r="S70" s="170"/>
      <c r="T70" s="171"/>
      <c r="U70" s="171"/>
      <c r="V70" s="173"/>
      <c r="W70" s="173"/>
      <c r="X70" s="173"/>
      <c r="Y70" s="173"/>
      <c r="Z70" s="173"/>
      <c r="AA70" s="173"/>
      <c r="AB70" s="173"/>
      <c r="AC70" s="168"/>
      <c r="AD70" s="175"/>
      <c r="AE70" s="175"/>
      <c r="AF70" s="167"/>
      <c r="AG70" s="168"/>
      <c r="AH70" s="168"/>
      <c r="AI70" s="168"/>
      <c r="AJ70" s="167"/>
    </row>
    <row r="71" spans="2:36" ht="39" x14ac:dyDescent="0.3">
      <c r="B71" s="167"/>
      <c r="C71" s="167"/>
      <c r="D71" s="167"/>
      <c r="E71" s="166"/>
      <c r="F71" s="166"/>
      <c r="G71" s="166"/>
      <c r="H71" s="167"/>
      <c r="I71" s="167"/>
      <c r="J71" s="12" t="s">
        <v>213</v>
      </c>
      <c r="K71" s="8" t="s">
        <v>118</v>
      </c>
      <c r="L71" s="8" t="s">
        <v>119</v>
      </c>
      <c r="M71" s="8">
        <v>2</v>
      </c>
      <c r="N71" s="168"/>
      <c r="O71" s="167"/>
      <c r="P71" s="167"/>
      <c r="Q71" s="167"/>
      <c r="R71" s="170"/>
      <c r="S71" s="170"/>
      <c r="T71" s="171"/>
      <c r="U71" s="171"/>
      <c r="V71" s="173"/>
      <c r="W71" s="173"/>
      <c r="X71" s="173"/>
      <c r="Y71" s="173"/>
      <c r="Z71" s="173"/>
      <c r="AA71" s="173"/>
      <c r="AB71" s="173"/>
      <c r="AC71" s="168"/>
      <c r="AD71" s="175"/>
      <c r="AE71" s="175"/>
      <c r="AF71" s="167"/>
      <c r="AG71" s="168"/>
      <c r="AH71" s="168"/>
      <c r="AI71" s="168"/>
      <c r="AJ71" s="167"/>
    </row>
    <row r="72" spans="2:36" ht="26" x14ac:dyDescent="0.3">
      <c r="B72" s="167"/>
      <c r="C72" s="167"/>
      <c r="D72" s="167"/>
      <c r="E72" s="166"/>
      <c r="F72" s="166"/>
      <c r="G72" s="166"/>
      <c r="H72" s="167"/>
      <c r="I72" s="167"/>
      <c r="J72" s="12" t="s">
        <v>120</v>
      </c>
      <c r="K72" s="8" t="s">
        <v>121</v>
      </c>
      <c r="L72" s="8" t="s">
        <v>119</v>
      </c>
      <c r="M72" s="53">
        <v>2</v>
      </c>
      <c r="N72" s="168"/>
      <c r="O72" s="167"/>
      <c r="P72" s="167"/>
      <c r="Q72" s="167"/>
      <c r="R72" s="170"/>
      <c r="S72" s="170"/>
      <c r="T72" s="171"/>
      <c r="U72" s="171"/>
      <c r="V72" s="173"/>
      <c r="W72" s="173"/>
      <c r="X72" s="173"/>
      <c r="Y72" s="173"/>
      <c r="Z72" s="173"/>
      <c r="AA72" s="173"/>
      <c r="AB72" s="173"/>
      <c r="AC72" s="168"/>
      <c r="AD72" s="175"/>
      <c r="AE72" s="175"/>
      <c r="AF72" s="167"/>
      <c r="AG72" s="168"/>
      <c r="AH72" s="168"/>
      <c r="AI72" s="168"/>
      <c r="AJ72" s="167"/>
    </row>
    <row r="73" spans="2:36" s="36" customFormat="1" ht="126.65" customHeight="1" x14ac:dyDescent="0.35">
      <c r="B73" s="179" t="s">
        <v>249</v>
      </c>
      <c r="C73" s="179" t="s">
        <v>239</v>
      </c>
      <c r="D73" s="179" t="s">
        <v>66</v>
      </c>
      <c r="E73" s="182" t="s">
        <v>67</v>
      </c>
      <c r="F73" s="182" t="s">
        <v>134</v>
      </c>
      <c r="G73" s="182" t="s">
        <v>147</v>
      </c>
      <c r="H73" s="179" t="s">
        <v>70</v>
      </c>
      <c r="I73" s="179" t="s">
        <v>79</v>
      </c>
      <c r="J73" s="30" t="s">
        <v>212</v>
      </c>
      <c r="K73" s="15" t="s">
        <v>107</v>
      </c>
      <c r="L73" s="15" t="s">
        <v>86</v>
      </c>
      <c r="M73" s="54">
        <v>40</v>
      </c>
      <c r="N73" s="191" t="s">
        <v>108</v>
      </c>
      <c r="O73" s="179" t="s">
        <v>242</v>
      </c>
      <c r="P73" s="179" t="s">
        <v>75</v>
      </c>
      <c r="Q73" s="179" t="s">
        <v>76</v>
      </c>
      <c r="R73" s="200" t="s">
        <v>77</v>
      </c>
      <c r="S73" s="200" t="s">
        <v>109</v>
      </c>
      <c r="T73" s="203">
        <f>V73+Y73</f>
        <v>109273.82999999999</v>
      </c>
      <c r="U73" s="203" t="s">
        <v>79</v>
      </c>
      <c r="V73" s="178">
        <v>92882.76</v>
      </c>
      <c r="W73" s="178" t="s">
        <v>79</v>
      </c>
      <c r="X73" s="178" t="s">
        <v>79</v>
      </c>
      <c r="Y73" s="178">
        <v>16391.07</v>
      </c>
      <c r="Z73" s="178" t="s">
        <v>79</v>
      </c>
      <c r="AA73" s="178" t="s">
        <v>79</v>
      </c>
      <c r="AB73" s="178">
        <v>49094.03</v>
      </c>
      <c r="AC73" s="191" t="s">
        <v>110</v>
      </c>
      <c r="AD73" s="189" t="s">
        <v>79</v>
      </c>
      <c r="AE73" s="189">
        <f>V73+Y73</f>
        <v>109273.82999999999</v>
      </c>
      <c r="AF73" s="191" t="s">
        <v>79</v>
      </c>
      <c r="AG73" s="191" t="s">
        <v>33</v>
      </c>
      <c r="AH73" s="191" t="s">
        <v>303</v>
      </c>
      <c r="AI73" s="191" t="s">
        <v>365</v>
      </c>
      <c r="AJ73" s="191"/>
    </row>
    <row r="74" spans="2:36" s="36" customFormat="1" ht="68.5" customHeight="1" x14ac:dyDescent="0.35">
      <c r="B74" s="180"/>
      <c r="C74" s="180"/>
      <c r="D74" s="180"/>
      <c r="E74" s="183"/>
      <c r="F74" s="183"/>
      <c r="G74" s="183"/>
      <c r="H74" s="180"/>
      <c r="I74" s="180"/>
      <c r="J74" s="12" t="s">
        <v>111</v>
      </c>
      <c r="K74" s="8" t="s">
        <v>112</v>
      </c>
      <c r="L74" s="8" t="s">
        <v>85</v>
      </c>
      <c r="M74" s="53">
        <v>1</v>
      </c>
      <c r="N74" s="192"/>
      <c r="O74" s="180"/>
      <c r="P74" s="180"/>
      <c r="Q74" s="180"/>
      <c r="R74" s="201"/>
      <c r="S74" s="201"/>
      <c r="T74" s="204"/>
      <c r="U74" s="204"/>
      <c r="V74" s="197"/>
      <c r="W74" s="197"/>
      <c r="X74" s="197"/>
      <c r="Y74" s="197"/>
      <c r="Z74" s="197"/>
      <c r="AA74" s="197"/>
      <c r="AB74" s="197"/>
      <c r="AC74" s="192"/>
      <c r="AD74" s="187"/>
      <c r="AE74" s="187"/>
      <c r="AF74" s="180"/>
      <c r="AG74" s="192"/>
      <c r="AH74" s="192"/>
      <c r="AI74" s="192"/>
      <c r="AJ74" s="180"/>
    </row>
    <row r="75" spans="2:36" s="36" customFormat="1" ht="67" customHeight="1" x14ac:dyDescent="0.35">
      <c r="B75" s="181"/>
      <c r="C75" s="181"/>
      <c r="D75" s="181"/>
      <c r="E75" s="184"/>
      <c r="F75" s="184"/>
      <c r="G75" s="184"/>
      <c r="H75" s="181"/>
      <c r="I75" s="181"/>
      <c r="J75" s="12" t="s">
        <v>127</v>
      </c>
      <c r="K75" s="8" t="s">
        <v>128</v>
      </c>
      <c r="L75" s="8" t="s">
        <v>85</v>
      </c>
      <c r="M75" s="53">
        <v>60</v>
      </c>
      <c r="N75" s="193"/>
      <c r="O75" s="181"/>
      <c r="P75" s="181"/>
      <c r="Q75" s="181"/>
      <c r="R75" s="202"/>
      <c r="S75" s="202"/>
      <c r="T75" s="205"/>
      <c r="U75" s="205"/>
      <c r="V75" s="198"/>
      <c r="W75" s="198"/>
      <c r="X75" s="198"/>
      <c r="Y75" s="198"/>
      <c r="Z75" s="198"/>
      <c r="AA75" s="198"/>
      <c r="AB75" s="198"/>
      <c r="AC75" s="193"/>
      <c r="AD75" s="188"/>
      <c r="AE75" s="188"/>
      <c r="AF75" s="181"/>
      <c r="AG75" s="193"/>
      <c r="AH75" s="193"/>
      <c r="AI75" s="193"/>
      <c r="AJ75" s="181"/>
    </row>
    <row r="76" spans="2:36" s="36" customFormat="1" ht="93" customHeight="1" x14ac:dyDescent="0.35">
      <c r="B76" s="179" t="s">
        <v>250</v>
      </c>
      <c r="C76" s="179" t="s">
        <v>241</v>
      </c>
      <c r="D76" s="179" t="s">
        <v>66</v>
      </c>
      <c r="E76" s="182" t="s">
        <v>67</v>
      </c>
      <c r="F76" s="182" t="s">
        <v>134</v>
      </c>
      <c r="G76" s="182" t="s">
        <v>147</v>
      </c>
      <c r="H76" s="179" t="s">
        <v>70</v>
      </c>
      <c r="I76" s="179" t="s">
        <v>79</v>
      </c>
      <c r="J76" s="12" t="s">
        <v>212</v>
      </c>
      <c r="K76" s="8" t="s">
        <v>107</v>
      </c>
      <c r="L76" s="8" t="s">
        <v>86</v>
      </c>
      <c r="M76" s="53">
        <v>40</v>
      </c>
      <c r="N76" s="191" t="s">
        <v>108</v>
      </c>
      <c r="O76" s="179" t="s">
        <v>242</v>
      </c>
      <c r="P76" s="179" t="s">
        <v>75</v>
      </c>
      <c r="Q76" s="179" t="s">
        <v>76</v>
      </c>
      <c r="R76" s="200" t="s">
        <v>77</v>
      </c>
      <c r="S76" s="200" t="s">
        <v>109</v>
      </c>
      <c r="T76" s="203">
        <f>V76+Y76</f>
        <v>25462.17</v>
      </c>
      <c r="U76" s="203" t="s">
        <v>79</v>
      </c>
      <c r="V76" s="178">
        <v>21642.84</v>
      </c>
      <c r="W76" s="178" t="s">
        <v>79</v>
      </c>
      <c r="X76" s="178" t="s">
        <v>79</v>
      </c>
      <c r="Y76" s="178">
        <v>3819.33</v>
      </c>
      <c r="Z76" s="178" t="s">
        <v>79</v>
      </c>
      <c r="AA76" s="178" t="s">
        <v>79</v>
      </c>
      <c r="AB76" s="178">
        <v>11438.12</v>
      </c>
      <c r="AC76" s="191" t="s">
        <v>110</v>
      </c>
      <c r="AD76" s="189" t="s">
        <v>79</v>
      </c>
      <c r="AE76" s="189">
        <f>V76+Y76</f>
        <v>25462.17</v>
      </c>
      <c r="AF76" s="191" t="s">
        <v>79</v>
      </c>
      <c r="AG76" s="191" t="s">
        <v>33</v>
      </c>
      <c r="AH76" s="191" t="s">
        <v>303</v>
      </c>
      <c r="AI76" s="191" t="s">
        <v>365</v>
      </c>
      <c r="AJ76" s="191"/>
    </row>
    <row r="77" spans="2:36" s="36" customFormat="1" ht="59.15" customHeight="1" x14ac:dyDescent="0.35">
      <c r="B77" s="180"/>
      <c r="C77" s="180"/>
      <c r="D77" s="180"/>
      <c r="E77" s="183"/>
      <c r="F77" s="183"/>
      <c r="G77" s="183"/>
      <c r="H77" s="180"/>
      <c r="I77" s="180"/>
      <c r="J77" s="12" t="s">
        <v>111</v>
      </c>
      <c r="K77" s="8" t="s">
        <v>112</v>
      </c>
      <c r="L77" s="8" t="s">
        <v>85</v>
      </c>
      <c r="M77" s="53">
        <v>1</v>
      </c>
      <c r="N77" s="192"/>
      <c r="O77" s="180"/>
      <c r="P77" s="180"/>
      <c r="Q77" s="180"/>
      <c r="R77" s="201"/>
      <c r="S77" s="201"/>
      <c r="T77" s="204"/>
      <c r="U77" s="204"/>
      <c r="V77" s="197"/>
      <c r="W77" s="197"/>
      <c r="X77" s="197"/>
      <c r="Y77" s="197"/>
      <c r="Z77" s="197"/>
      <c r="AA77" s="197"/>
      <c r="AB77" s="197"/>
      <c r="AC77" s="192"/>
      <c r="AD77" s="187"/>
      <c r="AE77" s="187"/>
      <c r="AF77" s="180"/>
      <c r="AG77" s="192"/>
      <c r="AH77" s="192"/>
      <c r="AI77" s="192"/>
      <c r="AJ77" s="180"/>
    </row>
    <row r="78" spans="2:36" s="36" customFormat="1" ht="66" customHeight="1" x14ac:dyDescent="0.35">
      <c r="B78" s="181"/>
      <c r="C78" s="181"/>
      <c r="D78" s="181"/>
      <c r="E78" s="184"/>
      <c r="F78" s="184"/>
      <c r="G78" s="184"/>
      <c r="H78" s="181"/>
      <c r="I78" s="181"/>
      <c r="J78" s="12" t="s">
        <v>127</v>
      </c>
      <c r="K78" s="8" t="s">
        <v>128</v>
      </c>
      <c r="L78" s="8" t="s">
        <v>85</v>
      </c>
      <c r="M78" s="53">
        <v>13</v>
      </c>
      <c r="N78" s="193"/>
      <c r="O78" s="181"/>
      <c r="P78" s="181"/>
      <c r="Q78" s="181"/>
      <c r="R78" s="202"/>
      <c r="S78" s="202"/>
      <c r="T78" s="205"/>
      <c r="U78" s="205"/>
      <c r="V78" s="198"/>
      <c r="W78" s="198"/>
      <c r="X78" s="198"/>
      <c r="Y78" s="198"/>
      <c r="Z78" s="198"/>
      <c r="AA78" s="198"/>
      <c r="AB78" s="198"/>
      <c r="AC78" s="193"/>
      <c r="AD78" s="188"/>
      <c r="AE78" s="188"/>
      <c r="AF78" s="181"/>
      <c r="AG78" s="193"/>
      <c r="AH78" s="193"/>
      <c r="AI78" s="193"/>
      <c r="AJ78" s="181"/>
    </row>
    <row r="79" spans="2:36" s="36" customFormat="1" ht="91" x14ac:dyDescent="0.35">
      <c r="B79" s="179" t="s">
        <v>251</v>
      </c>
      <c r="C79" s="179" t="s">
        <v>244</v>
      </c>
      <c r="D79" s="179" t="s">
        <v>66</v>
      </c>
      <c r="E79" s="182" t="s">
        <v>67</v>
      </c>
      <c r="F79" s="182" t="s">
        <v>134</v>
      </c>
      <c r="G79" s="182" t="s">
        <v>147</v>
      </c>
      <c r="H79" s="179" t="s">
        <v>70</v>
      </c>
      <c r="I79" s="179" t="s">
        <v>79</v>
      </c>
      <c r="J79" s="12" t="s">
        <v>212</v>
      </c>
      <c r="K79" s="8" t="s">
        <v>107</v>
      </c>
      <c r="L79" s="8" t="s">
        <v>86</v>
      </c>
      <c r="M79" s="53">
        <v>40</v>
      </c>
      <c r="N79" s="191" t="s">
        <v>108</v>
      </c>
      <c r="O79" s="179" t="s">
        <v>242</v>
      </c>
      <c r="P79" s="179" t="s">
        <v>75</v>
      </c>
      <c r="Q79" s="179" t="s">
        <v>76</v>
      </c>
      <c r="R79" s="200" t="s">
        <v>77</v>
      </c>
      <c r="S79" s="200" t="s">
        <v>109</v>
      </c>
      <c r="T79" s="203">
        <f>V79+Y79</f>
        <v>88061.72</v>
      </c>
      <c r="U79" s="203" t="s">
        <v>79</v>
      </c>
      <c r="V79" s="178">
        <v>74852.45</v>
      </c>
      <c r="W79" s="178" t="s">
        <v>79</v>
      </c>
      <c r="X79" s="178" t="s">
        <v>79</v>
      </c>
      <c r="Y79" s="178">
        <v>13209.27</v>
      </c>
      <c r="Z79" s="178" t="s">
        <v>79</v>
      </c>
      <c r="AA79" s="178" t="s">
        <v>79</v>
      </c>
      <c r="AB79" s="178">
        <v>39563.97</v>
      </c>
      <c r="AC79" s="191" t="s">
        <v>110</v>
      </c>
      <c r="AD79" s="189" t="s">
        <v>79</v>
      </c>
      <c r="AE79" s="189">
        <f>V79+Y79</f>
        <v>88061.72</v>
      </c>
      <c r="AF79" s="191" t="s">
        <v>79</v>
      </c>
      <c r="AG79" s="191" t="s">
        <v>33</v>
      </c>
      <c r="AH79" s="191" t="s">
        <v>252</v>
      </c>
      <c r="AI79" s="191" t="s">
        <v>253</v>
      </c>
      <c r="AJ79" s="191"/>
    </row>
    <row r="80" spans="2:36" s="36" customFormat="1" ht="59.15" customHeight="1" x14ac:dyDescent="0.35">
      <c r="B80" s="180"/>
      <c r="C80" s="180"/>
      <c r="D80" s="180"/>
      <c r="E80" s="183"/>
      <c r="F80" s="183"/>
      <c r="G80" s="183"/>
      <c r="H80" s="180"/>
      <c r="I80" s="180"/>
      <c r="J80" s="12" t="s">
        <v>111</v>
      </c>
      <c r="K80" s="8" t="s">
        <v>112</v>
      </c>
      <c r="L80" s="8" t="s">
        <v>85</v>
      </c>
      <c r="M80" s="53">
        <v>1</v>
      </c>
      <c r="N80" s="192"/>
      <c r="O80" s="180"/>
      <c r="P80" s="180"/>
      <c r="Q80" s="180"/>
      <c r="R80" s="201"/>
      <c r="S80" s="201"/>
      <c r="T80" s="204"/>
      <c r="U80" s="204"/>
      <c r="V80" s="197"/>
      <c r="W80" s="197"/>
      <c r="X80" s="197"/>
      <c r="Y80" s="197"/>
      <c r="Z80" s="197"/>
      <c r="AA80" s="197"/>
      <c r="AB80" s="197"/>
      <c r="AC80" s="192"/>
      <c r="AD80" s="187"/>
      <c r="AE80" s="187"/>
      <c r="AF80" s="180"/>
      <c r="AG80" s="192"/>
      <c r="AH80" s="192"/>
      <c r="AI80" s="192"/>
      <c r="AJ80" s="180"/>
    </row>
    <row r="81" spans="2:36" s="36" customFormat="1" ht="72" customHeight="1" x14ac:dyDescent="0.35">
      <c r="B81" s="181"/>
      <c r="C81" s="181"/>
      <c r="D81" s="181"/>
      <c r="E81" s="184"/>
      <c r="F81" s="184"/>
      <c r="G81" s="184"/>
      <c r="H81" s="181"/>
      <c r="I81" s="181"/>
      <c r="J81" s="12" t="s">
        <v>127</v>
      </c>
      <c r="K81" s="8" t="s">
        <v>128</v>
      </c>
      <c r="L81" s="8" t="s">
        <v>85</v>
      </c>
      <c r="M81" s="53">
        <v>40</v>
      </c>
      <c r="N81" s="193"/>
      <c r="O81" s="181"/>
      <c r="P81" s="181"/>
      <c r="Q81" s="181"/>
      <c r="R81" s="202"/>
      <c r="S81" s="202"/>
      <c r="T81" s="205"/>
      <c r="U81" s="205"/>
      <c r="V81" s="198"/>
      <c r="W81" s="198"/>
      <c r="X81" s="198"/>
      <c r="Y81" s="198"/>
      <c r="Z81" s="198"/>
      <c r="AA81" s="198"/>
      <c r="AB81" s="198"/>
      <c r="AC81" s="193"/>
      <c r="AD81" s="188"/>
      <c r="AE81" s="188"/>
      <c r="AF81" s="181"/>
      <c r="AG81" s="193"/>
      <c r="AH81" s="193"/>
      <c r="AI81" s="193"/>
      <c r="AJ81" s="181"/>
    </row>
    <row r="82" spans="2:36" s="36" customFormat="1" ht="91" x14ac:dyDescent="0.35">
      <c r="B82" s="179" t="s">
        <v>254</v>
      </c>
      <c r="C82" s="179" t="s">
        <v>246</v>
      </c>
      <c r="D82" s="179" t="s">
        <v>66</v>
      </c>
      <c r="E82" s="182" t="s">
        <v>67</v>
      </c>
      <c r="F82" s="182" t="s">
        <v>134</v>
      </c>
      <c r="G82" s="182" t="s">
        <v>147</v>
      </c>
      <c r="H82" s="179" t="s">
        <v>70</v>
      </c>
      <c r="I82" s="179" t="s">
        <v>79</v>
      </c>
      <c r="J82" s="30" t="s">
        <v>212</v>
      </c>
      <c r="K82" s="15" t="s">
        <v>107</v>
      </c>
      <c r="L82" s="15" t="s">
        <v>86</v>
      </c>
      <c r="M82" s="54">
        <v>40</v>
      </c>
      <c r="N82" s="191" t="s">
        <v>108</v>
      </c>
      <c r="O82" s="179" t="s">
        <v>255</v>
      </c>
      <c r="P82" s="179" t="s">
        <v>75</v>
      </c>
      <c r="Q82" s="179" t="s">
        <v>76</v>
      </c>
      <c r="R82" s="200" t="s">
        <v>77</v>
      </c>
      <c r="S82" s="200" t="s">
        <v>109</v>
      </c>
      <c r="T82" s="203">
        <f>V82+Y82</f>
        <v>39134.770000000004</v>
      </c>
      <c r="U82" s="203" t="s">
        <v>79</v>
      </c>
      <c r="V82" s="178">
        <v>33264.550000000003</v>
      </c>
      <c r="W82" s="178" t="s">
        <v>79</v>
      </c>
      <c r="X82" s="178" t="s">
        <v>79</v>
      </c>
      <c r="Y82" s="178">
        <v>5870.22</v>
      </c>
      <c r="Z82" s="178" t="s">
        <v>79</v>
      </c>
      <c r="AA82" s="178" t="s">
        <v>79</v>
      </c>
      <c r="AB82" s="178">
        <v>17582.29</v>
      </c>
      <c r="AC82" s="191" t="s">
        <v>110</v>
      </c>
      <c r="AD82" s="189" t="s">
        <v>79</v>
      </c>
      <c r="AE82" s="189">
        <f>V82+Y82</f>
        <v>39134.770000000004</v>
      </c>
      <c r="AF82" s="191" t="s">
        <v>79</v>
      </c>
      <c r="AG82" s="191" t="s">
        <v>33</v>
      </c>
      <c r="AH82" s="191" t="s">
        <v>252</v>
      </c>
      <c r="AI82" s="191" t="s">
        <v>253</v>
      </c>
      <c r="AJ82" s="191"/>
    </row>
    <row r="83" spans="2:36" s="36" customFormat="1" ht="59.15" customHeight="1" x14ac:dyDescent="0.35">
      <c r="B83" s="180"/>
      <c r="C83" s="180"/>
      <c r="D83" s="180"/>
      <c r="E83" s="183"/>
      <c r="F83" s="183"/>
      <c r="G83" s="183"/>
      <c r="H83" s="180"/>
      <c r="I83" s="180"/>
      <c r="J83" s="12" t="s">
        <v>111</v>
      </c>
      <c r="K83" s="8" t="s">
        <v>112</v>
      </c>
      <c r="L83" s="8" t="s">
        <v>85</v>
      </c>
      <c r="M83" s="53">
        <v>1</v>
      </c>
      <c r="N83" s="192"/>
      <c r="O83" s="180"/>
      <c r="P83" s="180"/>
      <c r="Q83" s="180"/>
      <c r="R83" s="201"/>
      <c r="S83" s="201"/>
      <c r="T83" s="204"/>
      <c r="U83" s="204"/>
      <c r="V83" s="197"/>
      <c r="W83" s="197"/>
      <c r="X83" s="197"/>
      <c r="Y83" s="197"/>
      <c r="Z83" s="197"/>
      <c r="AA83" s="197"/>
      <c r="AB83" s="197"/>
      <c r="AC83" s="192"/>
      <c r="AD83" s="187"/>
      <c r="AE83" s="187"/>
      <c r="AF83" s="180"/>
      <c r="AG83" s="192"/>
      <c r="AH83" s="192"/>
      <c r="AI83" s="192"/>
      <c r="AJ83" s="180"/>
    </row>
    <row r="84" spans="2:36" s="36" customFormat="1" ht="72" customHeight="1" x14ac:dyDescent="0.35">
      <c r="B84" s="181"/>
      <c r="C84" s="181"/>
      <c r="D84" s="181"/>
      <c r="E84" s="184"/>
      <c r="F84" s="184"/>
      <c r="G84" s="184"/>
      <c r="H84" s="181"/>
      <c r="I84" s="181"/>
      <c r="J84" s="12" t="s">
        <v>127</v>
      </c>
      <c r="K84" s="8" t="s">
        <v>128</v>
      </c>
      <c r="L84" s="8" t="s">
        <v>85</v>
      </c>
      <c r="M84" s="53">
        <v>5</v>
      </c>
      <c r="N84" s="193"/>
      <c r="O84" s="181"/>
      <c r="P84" s="181"/>
      <c r="Q84" s="181"/>
      <c r="R84" s="202"/>
      <c r="S84" s="202"/>
      <c r="T84" s="205"/>
      <c r="U84" s="205"/>
      <c r="V84" s="198"/>
      <c r="W84" s="198"/>
      <c r="X84" s="198"/>
      <c r="Y84" s="198"/>
      <c r="Z84" s="198"/>
      <c r="AA84" s="198"/>
      <c r="AB84" s="198"/>
      <c r="AC84" s="193"/>
      <c r="AD84" s="188"/>
      <c r="AE84" s="188"/>
      <c r="AF84" s="181"/>
      <c r="AG84" s="193"/>
      <c r="AH84" s="193"/>
      <c r="AI84" s="193"/>
      <c r="AJ84" s="181"/>
    </row>
    <row r="85" spans="2:36" ht="52" customHeight="1" x14ac:dyDescent="0.3">
      <c r="B85" s="167" t="s">
        <v>256</v>
      </c>
      <c r="C85" s="167" t="s">
        <v>248</v>
      </c>
      <c r="D85" s="167" t="s">
        <v>66</v>
      </c>
      <c r="E85" s="166" t="s">
        <v>67</v>
      </c>
      <c r="F85" s="166" t="s">
        <v>132</v>
      </c>
      <c r="G85" s="166" t="s">
        <v>69</v>
      </c>
      <c r="H85" s="167" t="s">
        <v>70</v>
      </c>
      <c r="I85" s="167" t="s">
        <v>79</v>
      </c>
      <c r="J85" s="12" t="s">
        <v>113</v>
      </c>
      <c r="K85" s="8" t="s">
        <v>114</v>
      </c>
      <c r="L85" s="8" t="s">
        <v>115</v>
      </c>
      <c r="M85" s="8">
        <v>1</v>
      </c>
      <c r="N85" s="168" t="s">
        <v>108</v>
      </c>
      <c r="O85" s="167" t="s">
        <v>242</v>
      </c>
      <c r="P85" s="167" t="s">
        <v>75</v>
      </c>
      <c r="Q85" s="167" t="s">
        <v>76</v>
      </c>
      <c r="R85" s="170" t="s">
        <v>77</v>
      </c>
      <c r="S85" s="170" t="s">
        <v>109</v>
      </c>
      <c r="T85" s="171">
        <f>V85+Y85</f>
        <v>55201.29</v>
      </c>
      <c r="U85" s="171" t="s">
        <v>79</v>
      </c>
      <c r="V85" s="173">
        <v>46921.1</v>
      </c>
      <c r="W85" s="173" t="s">
        <v>79</v>
      </c>
      <c r="X85" s="173" t="s">
        <v>79</v>
      </c>
      <c r="Y85" s="173">
        <v>8280.19</v>
      </c>
      <c r="Z85" s="173" t="s">
        <v>79</v>
      </c>
      <c r="AA85" s="173" t="s">
        <v>79</v>
      </c>
      <c r="AB85" s="173">
        <v>24800.58</v>
      </c>
      <c r="AC85" s="168" t="s">
        <v>80</v>
      </c>
      <c r="AD85" s="175" t="s">
        <v>79</v>
      </c>
      <c r="AE85" s="175">
        <f>V85+Y85</f>
        <v>55201.29</v>
      </c>
      <c r="AF85" s="168" t="s">
        <v>79</v>
      </c>
      <c r="AG85" s="168" t="s">
        <v>33</v>
      </c>
      <c r="AH85" s="168" t="s">
        <v>253</v>
      </c>
      <c r="AI85" s="168" t="s">
        <v>257</v>
      </c>
      <c r="AJ85" s="168"/>
    </row>
    <row r="86" spans="2:36" ht="52" x14ac:dyDescent="0.3">
      <c r="B86" s="167"/>
      <c r="C86" s="167"/>
      <c r="D86" s="167"/>
      <c r="E86" s="166"/>
      <c r="F86" s="166"/>
      <c r="G86" s="166"/>
      <c r="H86" s="167"/>
      <c r="I86" s="167"/>
      <c r="J86" s="12" t="s">
        <v>116</v>
      </c>
      <c r="K86" s="8" t="s">
        <v>117</v>
      </c>
      <c r="L86" s="8" t="s">
        <v>85</v>
      </c>
      <c r="M86" s="8">
        <v>1</v>
      </c>
      <c r="N86" s="168"/>
      <c r="O86" s="167"/>
      <c r="P86" s="167"/>
      <c r="Q86" s="167"/>
      <c r="R86" s="170"/>
      <c r="S86" s="170"/>
      <c r="T86" s="171"/>
      <c r="U86" s="171"/>
      <c r="V86" s="173"/>
      <c r="W86" s="173"/>
      <c r="X86" s="173"/>
      <c r="Y86" s="173"/>
      <c r="Z86" s="173"/>
      <c r="AA86" s="173"/>
      <c r="AB86" s="173"/>
      <c r="AC86" s="168"/>
      <c r="AD86" s="175"/>
      <c r="AE86" s="175"/>
      <c r="AF86" s="167"/>
      <c r="AG86" s="168"/>
      <c r="AH86" s="168"/>
      <c r="AI86" s="168"/>
      <c r="AJ86" s="167"/>
    </row>
    <row r="87" spans="2:36" ht="39" x14ac:dyDescent="0.3">
      <c r="B87" s="167"/>
      <c r="C87" s="167"/>
      <c r="D87" s="167"/>
      <c r="E87" s="166"/>
      <c r="F87" s="166"/>
      <c r="G87" s="166"/>
      <c r="H87" s="167"/>
      <c r="I87" s="167"/>
      <c r="J87" s="12" t="s">
        <v>213</v>
      </c>
      <c r="K87" s="8" t="s">
        <v>118</v>
      </c>
      <c r="L87" s="8" t="s">
        <v>119</v>
      </c>
      <c r="M87" s="8">
        <v>1</v>
      </c>
      <c r="N87" s="168"/>
      <c r="O87" s="167"/>
      <c r="P87" s="167"/>
      <c r="Q87" s="167"/>
      <c r="R87" s="170"/>
      <c r="S87" s="170"/>
      <c r="T87" s="171"/>
      <c r="U87" s="171"/>
      <c r="V87" s="173"/>
      <c r="W87" s="173"/>
      <c r="X87" s="173"/>
      <c r="Y87" s="173"/>
      <c r="Z87" s="173"/>
      <c r="AA87" s="173"/>
      <c r="AB87" s="173"/>
      <c r="AC87" s="168"/>
      <c r="AD87" s="175"/>
      <c r="AE87" s="175"/>
      <c r="AF87" s="167"/>
      <c r="AG87" s="168"/>
      <c r="AH87" s="168"/>
      <c r="AI87" s="168"/>
      <c r="AJ87" s="167"/>
    </row>
    <row r="88" spans="2:36" ht="26" x14ac:dyDescent="0.3">
      <c r="B88" s="167"/>
      <c r="C88" s="167"/>
      <c r="D88" s="167"/>
      <c r="E88" s="166"/>
      <c r="F88" s="166"/>
      <c r="G88" s="166"/>
      <c r="H88" s="167"/>
      <c r="I88" s="167"/>
      <c r="J88" s="12" t="s">
        <v>120</v>
      </c>
      <c r="K88" s="8" t="s">
        <v>121</v>
      </c>
      <c r="L88" s="8" t="s">
        <v>119</v>
      </c>
      <c r="M88" s="53">
        <v>1</v>
      </c>
      <c r="N88" s="168"/>
      <c r="O88" s="167"/>
      <c r="P88" s="167"/>
      <c r="Q88" s="167"/>
      <c r="R88" s="170"/>
      <c r="S88" s="170"/>
      <c r="T88" s="171"/>
      <c r="U88" s="171"/>
      <c r="V88" s="173"/>
      <c r="W88" s="173"/>
      <c r="X88" s="173"/>
      <c r="Y88" s="173"/>
      <c r="Z88" s="173"/>
      <c r="AA88" s="173"/>
      <c r="AB88" s="173"/>
      <c r="AC88" s="168"/>
      <c r="AD88" s="175"/>
      <c r="AE88" s="175"/>
      <c r="AF88" s="167"/>
      <c r="AG88" s="168"/>
      <c r="AH88" s="168"/>
      <c r="AI88" s="168"/>
      <c r="AJ88" s="167"/>
    </row>
    <row r="89" spans="2:36" s="36" customFormat="1" ht="93" customHeight="1" x14ac:dyDescent="0.35">
      <c r="B89" s="179" t="s">
        <v>258</v>
      </c>
      <c r="C89" s="179" t="s">
        <v>239</v>
      </c>
      <c r="D89" s="179" t="s">
        <v>66</v>
      </c>
      <c r="E89" s="182" t="s">
        <v>67</v>
      </c>
      <c r="F89" s="182" t="s">
        <v>134</v>
      </c>
      <c r="G89" s="182" t="s">
        <v>147</v>
      </c>
      <c r="H89" s="179" t="s">
        <v>70</v>
      </c>
      <c r="I89" s="179" t="s">
        <v>79</v>
      </c>
      <c r="J89" s="12" t="s">
        <v>212</v>
      </c>
      <c r="K89" s="8" t="s">
        <v>107</v>
      </c>
      <c r="L89" s="8" t="s">
        <v>86</v>
      </c>
      <c r="M89" s="53">
        <v>40</v>
      </c>
      <c r="N89" s="191" t="s">
        <v>108</v>
      </c>
      <c r="O89" s="179" t="s">
        <v>242</v>
      </c>
      <c r="P89" s="179" t="s">
        <v>75</v>
      </c>
      <c r="Q89" s="179" t="s">
        <v>76</v>
      </c>
      <c r="R89" s="200" t="s">
        <v>77</v>
      </c>
      <c r="S89" s="200" t="s">
        <v>109</v>
      </c>
      <c r="T89" s="203">
        <f>V89+Y89</f>
        <v>69000</v>
      </c>
      <c r="U89" s="203" t="s">
        <v>79</v>
      </c>
      <c r="V89" s="178">
        <v>58650</v>
      </c>
      <c r="W89" s="178" t="s">
        <v>79</v>
      </c>
      <c r="X89" s="178" t="s">
        <v>79</v>
      </c>
      <c r="Y89" s="178">
        <v>10350</v>
      </c>
      <c r="Z89" s="178" t="s">
        <v>79</v>
      </c>
      <c r="AA89" s="178" t="s">
        <v>79</v>
      </c>
      <c r="AB89" s="178">
        <v>31000</v>
      </c>
      <c r="AC89" s="191" t="s">
        <v>110</v>
      </c>
      <c r="AD89" s="189" t="s">
        <v>79</v>
      </c>
      <c r="AE89" s="189">
        <f>V89+Y89</f>
        <v>69000</v>
      </c>
      <c r="AF89" s="191" t="s">
        <v>79</v>
      </c>
      <c r="AG89" s="191" t="s">
        <v>33</v>
      </c>
      <c r="AH89" s="191" t="s">
        <v>259</v>
      </c>
      <c r="AI89" s="191" t="s">
        <v>260</v>
      </c>
      <c r="AJ89" s="191"/>
    </row>
    <row r="90" spans="2:36" s="36" customFormat="1" ht="59.15" customHeight="1" x14ac:dyDescent="0.35">
      <c r="B90" s="180"/>
      <c r="C90" s="180"/>
      <c r="D90" s="180"/>
      <c r="E90" s="183"/>
      <c r="F90" s="183"/>
      <c r="G90" s="183"/>
      <c r="H90" s="180"/>
      <c r="I90" s="180"/>
      <c r="J90" s="12" t="s">
        <v>111</v>
      </c>
      <c r="K90" s="8" t="s">
        <v>112</v>
      </c>
      <c r="L90" s="8" t="s">
        <v>85</v>
      </c>
      <c r="M90" s="53">
        <v>1</v>
      </c>
      <c r="N90" s="192"/>
      <c r="O90" s="180"/>
      <c r="P90" s="180"/>
      <c r="Q90" s="180"/>
      <c r="R90" s="201"/>
      <c r="S90" s="201"/>
      <c r="T90" s="204"/>
      <c r="U90" s="204"/>
      <c r="V90" s="197"/>
      <c r="W90" s="197"/>
      <c r="X90" s="197"/>
      <c r="Y90" s="197"/>
      <c r="Z90" s="197"/>
      <c r="AA90" s="197"/>
      <c r="AB90" s="197"/>
      <c r="AC90" s="192"/>
      <c r="AD90" s="187"/>
      <c r="AE90" s="187"/>
      <c r="AF90" s="180"/>
      <c r="AG90" s="192"/>
      <c r="AH90" s="192"/>
      <c r="AI90" s="192"/>
      <c r="AJ90" s="180"/>
    </row>
    <row r="91" spans="2:36" s="36" customFormat="1" ht="73" customHeight="1" x14ac:dyDescent="0.35">
      <c r="B91" s="181"/>
      <c r="C91" s="181"/>
      <c r="D91" s="181"/>
      <c r="E91" s="184"/>
      <c r="F91" s="184"/>
      <c r="G91" s="184"/>
      <c r="H91" s="181"/>
      <c r="I91" s="181"/>
      <c r="J91" s="12" t="s">
        <v>127</v>
      </c>
      <c r="K91" s="8" t="s">
        <v>128</v>
      </c>
      <c r="L91" s="8" t="s">
        <v>85</v>
      </c>
      <c r="M91" s="53">
        <v>38</v>
      </c>
      <c r="N91" s="193"/>
      <c r="O91" s="181"/>
      <c r="P91" s="181"/>
      <c r="Q91" s="181"/>
      <c r="R91" s="202"/>
      <c r="S91" s="202"/>
      <c r="T91" s="205"/>
      <c r="U91" s="205"/>
      <c r="V91" s="198"/>
      <c r="W91" s="198"/>
      <c r="X91" s="198"/>
      <c r="Y91" s="198"/>
      <c r="Z91" s="198"/>
      <c r="AA91" s="198"/>
      <c r="AB91" s="198"/>
      <c r="AC91" s="193"/>
      <c r="AD91" s="188"/>
      <c r="AE91" s="188"/>
      <c r="AF91" s="181"/>
      <c r="AG91" s="193"/>
      <c r="AH91" s="193"/>
      <c r="AI91" s="193"/>
      <c r="AJ91" s="181"/>
    </row>
    <row r="92" spans="2:36" s="36" customFormat="1" ht="93" customHeight="1" x14ac:dyDescent="0.35">
      <c r="B92" s="179" t="s">
        <v>261</v>
      </c>
      <c r="C92" s="179" t="s">
        <v>241</v>
      </c>
      <c r="D92" s="179" t="s">
        <v>66</v>
      </c>
      <c r="E92" s="182" t="s">
        <v>67</v>
      </c>
      <c r="F92" s="182" t="s">
        <v>134</v>
      </c>
      <c r="G92" s="182" t="s">
        <v>147</v>
      </c>
      <c r="H92" s="179" t="s">
        <v>70</v>
      </c>
      <c r="I92" s="179" t="s">
        <v>79</v>
      </c>
      <c r="J92" s="12" t="s">
        <v>212</v>
      </c>
      <c r="K92" s="8" t="s">
        <v>107</v>
      </c>
      <c r="L92" s="8" t="s">
        <v>86</v>
      </c>
      <c r="M92" s="53">
        <v>40</v>
      </c>
      <c r="N92" s="191" t="s">
        <v>108</v>
      </c>
      <c r="O92" s="179" t="s">
        <v>242</v>
      </c>
      <c r="P92" s="179" t="s">
        <v>75</v>
      </c>
      <c r="Q92" s="179" t="s">
        <v>76</v>
      </c>
      <c r="R92" s="200" t="s">
        <v>77</v>
      </c>
      <c r="S92" s="200" t="s">
        <v>109</v>
      </c>
      <c r="T92" s="203">
        <f>V92+Y92</f>
        <v>69000</v>
      </c>
      <c r="U92" s="203" t="s">
        <v>79</v>
      </c>
      <c r="V92" s="178">
        <v>58650</v>
      </c>
      <c r="W92" s="178" t="s">
        <v>79</v>
      </c>
      <c r="X92" s="178" t="s">
        <v>79</v>
      </c>
      <c r="Y92" s="178">
        <v>10350</v>
      </c>
      <c r="Z92" s="178" t="s">
        <v>79</v>
      </c>
      <c r="AA92" s="178" t="s">
        <v>79</v>
      </c>
      <c r="AB92" s="178">
        <v>31000</v>
      </c>
      <c r="AC92" s="191" t="s">
        <v>110</v>
      </c>
      <c r="AD92" s="189" t="s">
        <v>79</v>
      </c>
      <c r="AE92" s="189">
        <f>V92+Y92</f>
        <v>69000</v>
      </c>
      <c r="AF92" s="191" t="s">
        <v>79</v>
      </c>
      <c r="AG92" s="191" t="s">
        <v>33</v>
      </c>
      <c r="AH92" s="191" t="s">
        <v>171</v>
      </c>
      <c r="AI92" s="191" t="s">
        <v>237</v>
      </c>
      <c r="AJ92" s="191"/>
    </row>
    <row r="93" spans="2:36" s="36" customFormat="1" ht="59.15" customHeight="1" x14ac:dyDescent="0.35">
      <c r="B93" s="180"/>
      <c r="C93" s="180"/>
      <c r="D93" s="180"/>
      <c r="E93" s="183"/>
      <c r="F93" s="183"/>
      <c r="G93" s="183"/>
      <c r="H93" s="180"/>
      <c r="I93" s="180"/>
      <c r="J93" s="12" t="s">
        <v>111</v>
      </c>
      <c r="K93" s="8" t="s">
        <v>112</v>
      </c>
      <c r="L93" s="8" t="s">
        <v>85</v>
      </c>
      <c r="M93" s="53">
        <v>1</v>
      </c>
      <c r="N93" s="192"/>
      <c r="O93" s="180"/>
      <c r="P93" s="180"/>
      <c r="Q93" s="180"/>
      <c r="R93" s="201"/>
      <c r="S93" s="201"/>
      <c r="T93" s="204"/>
      <c r="U93" s="204"/>
      <c r="V93" s="197"/>
      <c r="W93" s="197"/>
      <c r="X93" s="197"/>
      <c r="Y93" s="197"/>
      <c r="Z93" s="197"/>
      <c r="AA93" s="197"/>
      <c r="AB93" s="197"/>
      <c r="AC93" s="192"/>
      <c r="AD93" s="187"/>
      <c r="AE93" s="187"/>
      <c r="AF93" s="180"/>
      <c r="AG93" s="192"/>
      <c r="AH93" s="192"/>
      <c r="AI93" s="192"/>
      <c r="AJ93" s="180"/>
    </row>
    <row r="94" spans="2:36" s="36" customFormat="1" ht="74.5" customHeight="1" x14ac:dyDescent="0.35">
      <c r="B94" s="181"/>
      <c r="C94" s="181"/>
      <c r="D94" s="181"/>
      <c r="E94" s="184"/>
      <c r="F94" s="184"/>
      <c r="G94" s="184"/>
      <c r="H94" s="181"/>
      <c r="I94" s="181"/>
      <c r="J94" s="12" t="s">
        <v>127</v>
      </c>
      <c r="K94" s="8" t="s">
        <v>128</v>
      </c>
      <c r="L94" s="8" t="s">
        <v>85</v>
      </c>
      <c r="M94" s="53">
        <v>38</v>
      </c>
      <c r="N94" s="193"/>
      <c r="O94" s="181"/>
      <c r="P94" s="181"/>
      <c r="Q94" s="181"/>
      <c r="R94" s="202"/>
      <c r="S94" s="202"/>
      <c r="T94" s="205"/>
      <c r="U94" s="205"/>
      <c r="V94" s="198"/>
      <c r="W94" s="198"/>
      <c r="X94" s="198"/>
      <c r="Y94" s="198"/>
      <c r="Z94" s="198"/>
      <c r="AA94" s="198"/>
      <c r="AB94" s="198"/>
      <c r="AC94" s="193"/>
      <c r="AD94" s="188"/>
      <c r="AE94" s="188"/>
      <c r="AF94" s="181"/>
      <c r="AG94" s="193"/>
      <c r="AH94" s="193"/>
      <c r="AI94" s="193"/>
      <c r="AJ94" s="181"/>
    </row>
    <row r="95" spans="2:36" ht="52" customHeight="1" x14ac:dyDescent="0.3">
      <c r="B95" s="167" t="s">
        <v>262</v>
      </c>
      <c r="C95" s="167" t="s">
        <v>248</v>
      </c>
      <c r="D95" s="167" t="s">
        <v>66</v>
      </c>
      <c r="E95" s="166" t="s">
        <v>67</v>
      </c>
      <c r="F95" s="166" t="s">
        <v>132</v>
      </c>
      <c r="G95" s="166" t="s">
        <v>69</v>
      </c>
      <c r="H95" s="167" t="s">
        <v>70</v>
      </c>
      <c r="I95" s="167" t="s">
        <v>79</v>
      </c>
      <c r="J95" s="12" t="s">
        <v>113</v>
      </c>
      <c r="K95" s="8" t="s">
        <v>114</v>
      </c>
      <c r="L95" s="8" t="s">
        <v>115</v>
      </c>
      <c r="M95" s="8">
        <v>1</v>
      </c>
      <c r="N95" s="168" t="s">
        <v>108</v>
      </c>
      <c r="O95" s="167" t="s">
        <v>242</v>
      </c>
      <c r="P95" s="167" t="s">
        <v>75</v>
      </c>
      <c r="Q95" s="167" t="s">
        <v>76</v>
      </c>
      <c r="R95" s="170" t="s">
        <v>77</v>
      </c>
      <c r="S95" s="170" t="s">
        <v>109</v>
      </c>
      <c r="T95" s="171">
        <f>V95+Y95</f>
        <v>55201.29</v>
      </c>
      <c r="U95" s="171" t="s">
        <v>79</v>
      </c>
      <c r="V95" s="173">
        <v>46921.1</v>
      </c>
      <c r="W95" s="173" t="s">
        <v>79</v>
      </c>
      <c r="X95" s="173" t="s">
        <v>79</v>
      </c>
      <c r="Y95" s="173">
        <v>8280.19</v>
      </c>
      <c r="Z95" s="173" t="s">
        <v>79</v>
      </c>
      <c r="AA95" s="173" t="s">
        <v>79</v>
      </c>
      <c r="AB95" s="173">
        <v>24800.58</v>
      </c>
      <c r="AC95" s="168" t="s">
        <v>80</v>
      </c>
      <c r="AD95" s="175" t="s">
        <v>79</v>
      </c>
      <c r="AE95" s="175">
        <f>V95+Y95</f>
        <v>55201.29</v>
      </c>
      <c r="AF95" s="168" t="s">
        <v>79</v>
      </c>
      <c r="AG95" s="168" t="s">
        <v>33</v>
      </c>
      <c r="AH95" s="168" t="s">
        <v>171</v>
      </c>
      <c r="AI95" s="168" t="s">
        <v>237</v>
      </c>
      <c r="AJ95" s="168"/>
    </row>
    <row r="96" spans="2:36" ht="52" x14ac:dyDescent="0.3">
      <c r="B96" s="167"/>
      <c r="C96" s="167"/>
      <c r="D96" s="167"/>
      <c r="E96" s="166"/>
      <c r="F96" s="166"/>
      <c r="G96" s="166"/>
      <c r="H96" s="167"/>
      <c r="I96" s="167"/>
      <c r="J96" s="12" t="s">
        <v>116</v>
      </c>
      <c r="K96" s="8" t="s">
        <v>117</v>
      </c>
      <c r="L96" s="8" t="s">
        <v>85</v>
      </c>
      <c r="M96" s="8">
        <v>1</v>
      </c>
      <c r="N96" s="168"/>
      <c r="O96" s="167"/>
      <c r="P96" s="167"/>
      <c r="Q96" s="167"/>
      <c r="R96" s="170"/>
      <c r="S96" s="170"/>
      <c r="T96" s="171"/>
      <c r="U96" s="171"/>
      <c r="V96" s="173"/>
      <c r="W96" s="173"/>
      <c r="X96" s="173"/>
      <c r="Y96" s="173"/>
      <c r="Z96" s="173"/>
      <c r="AA96" s="173"/>
      <c r="AB96" s="173"/>
      <c r="AC96" s="168"/>
      <c r="AD96" s="175"/>
      <c r="AE96" s="175"/>
      <c r="AF96" s="167"/>
      <c r="AG96" s="168"/>
      <c r="AH96" s="168"/>
      <c r="AI96" s="168"/>
      <c r="AJ96" s="167"/>
    </row>
    <row r="97" spans="1:36" ht="39" x14ac:dyDescent="0.3">
      <c r="B97" s="167"/>
      <c r="C97" s="167"/>
      <c r="D97" s="167"/>
      <c r="E97" s="166"/>
      <c r="F97" s="166"/>
      <c r="G97" s="166"/>
      <c r="H97" s="167"/>
      <c r="I97" s="167"/>
      <c r="J97" s="12" t="s">
        <v>213</v>
      </c>
      <c r="K97" s="8" t="s">
        <v>118</v>
      </c>
      <c r="L97" s="8" t="s">
        <v>119</v>
      </c>
      <c r="M97" s="8">
        <v>1</v>
      </c>
      <c r="N97" s="168"/>
      <c r="O97" s="167"/>
      <c r="P97" s="167"/>
      <c r="Q97" s="167"/>
      <c r="R97" s="170"/>
      <c r="S97" s="170"/>
      <c r="T97" s="171"/>
      <c r="U97" s="171"/>
      <c r="V97" s="173"/>
      <c r="W97" s="173"/>
      <c r="X97" s="173"/>
      <c r="Y97" s="173"/>
      <c r="Z97" s="173"/>
      <c r="AA97" s="173"/>
      <c r="AB97" s="173"/>
      <c r="AC97" s="168"/>
      <c r="AD97" s="175"/>
      <c r="AE97" s="175"/>
      <c r="AF97" s="167"/>
      <c r="AG97" s="168"/>
      <c r="AH97" s="168"/>
      <c r="AI97" s="168"/>
      <c r="AJ97" s="167"/>
    </row>
    <row r="98" spans="1:36" ht="26" x14ac:dyDescent="0.3">
      <c r="B98" s="167"/>
      <c r="C98" s="167"/>
      <c r="D98" s="167"/>
      <c r="E98" s="166"/>
      <c r="F98" s="166"/>
      <c r="G98" s="166"/>
      <c r="H98" s="167"/>
      <c r="I98" s="167"/>
      <c r="J98" s="12" t="s">
        <v>120</v>
      </c>
      <c r="K98" s="8" t="s">
        <v>121</v>
      </c>
      <c r="L98" s="8" t="s">
        <v>119</v>
      </c>
      <c r="M98" s="53">
        <v>1</v>
      </c>
      <c r="N98" s="168"/>
      <c r="O98" s="167"/>
      <c r="P98" s="167"/>
      <c r="Q98" s="167"/>
      <c r="R98" s="170"/>
      <c r="S98" s="170"/>
      <c r="T98" s="171"/>
      <c r="U98" s="171"/>
      <c r="V98" s="173"/>
      <c r="W98" s="173"/>
      <c r="X98" s="173"/>
      <c r="Y98" s="173"/>
      <c r="Z98" s="173"/>
      <c r="AA98" s="173"/>
      <c r="AB98" s="173"/>
      <c r="AC98" s="168"/>
      <c r="AD98" s="175"/>
      <c r="AE98" s="175"/>
      <c r="AF98" s="167"/>
      <c r="AG98" s="168"/>
      <c r="AH98" s="168"/>
      <c r="AI98" s="168"/>
      <c r="AJ98" s="167"/>
    </row>
    <row r="99" spans="1:36" s="36" customFormat="1" ht="132" customHeight="1" x14ac:dyDescent="0.35">
      <c r="B99" s="167" t="s">
        <v>186</v>
      </c>
      <c r="C99" s="167" t="s">
        <v>187</v>
      </c>
      <c r="D99" s="167" t="s">
        <v>106</v>
      </c>
      <c r="E99" s="166" t="s">
        <v>67</v>
      </c>
      <c r="F99" s="166" t="s">
        <v>188</v>
      </c>
      <c r="G99" s="166" t="s">
        <v>147</v>
      </c>
      <c r="H99" s="167" t="s">
        <v>70</v>
      </c>
      <c r="I99" s="167" t="s">
        <v>79</v>
      </c>
      <c r="J99" s="12" t="s">
        <v>212</v>
      </c>
      <c r="K99" s="8" t="s">
        <v>107</v>
      </c>
      <c r="L99" s="8" t="s">
        <v>86</v>
      </c>
      <c r="M99" s="8">
        <v>40</v>
      </c>
      <c r="N99" s="168" t="s">
        <v>108</v>
      </c>
      <c r="O99" s="167" t="s">
        <v>189</v>
      </c>
      <c r="P99" s="167" t="s">
        <v>75</v>
      </c>
      <c r="Q99" s="167" t="s">
        <v>76</v>
      </c>
      <c r="R99" s="170" t="s">
        <v>77</v>
      </c>
      <c r="S99" s="170" t="s">
        <v>109</v>
      </c>
      <c r="T99" s="171">
        <f>V99+Y99</f>
        <v>153010</v>
      </c>
      <c r="U99" s="171" t="s">
        <v>98</v>
      </c>
      <c r="V99" s="178">
        <v>130058.5</v>
      </c>
      <c r="W99" s="173" t="s">
        <v>79</v>
      </c>
      <c r="X99" s="173" t="s">
        <v>79</v>
      </c>
      <c r="Y99" s="173">
        <v>22951.5</v>
      </c>
      <c r="Z99" s="173" t="s">
        <v>98</v>
      </c>
      <c r="AA99" s="173" t="s">
        <v>79</v>
      </c>
      <c r="AB99" s="173">
        <v>68743.62</v>
      </c>
      <c r="AC99" s="168" t="s">
        <v>149</v>
      </c>
      <c r="AD99" s="175" t="s">
        <v>79</v>
      </c>
      <c r="AE99" s="175">
        <f>V99+Y99</f>
        <v>153010</v>
      </c>
      <c r="AF99" s="168" t="s">
        <v>79</v>
      </c>
      <c r="AG99" s="168" t="s">
        <v>33</v>
      </c>
      <c r="AH99" s="168" t="s">
        <v>161</v>
      </c>
      <c r="AI99" s="168" t="s">
        <v>162</v>
      </c>
      <c r="AJ99" s="168"/>
    </row>
    <row r="100" spans="1:36" s="36" customFormat="1" ht="86.15" customHeight="1" x14ac:dyDescent="0.35">
      <c r="B100" s="167"/>
      <c r="C100" s="167"/>
      <c r="D100" s="167"/>
      <c r="E100" s="166"/>
      <c r="F100" s="166"/>
      <c r="G100" s="166"/>
      <c r="H100" s="167"/>
      <c r="I100" s="167"/>
      <c r="J100" s="12" t="s">
        <v>111</v>
      </c>
      <c r="K100" s="8" t="s">
        <v>112</v>
      </c>
      <c r="L100" s="8" t="s">
        <v>85</v>
      </c>
      <c r="M100" s="8">
        <v>2</v>
      </c>
      <c r="N100" s="168"/>
      <c r="O100" s="167"/>
      <c r="P100" s="167"/>
      <c r="Q100" s="167"/>
      <c r="R100" s="170"/>
      <c r="S100" s="170"/>
      <c r="T100" s="171"/>
      <c r="U100" s="171"/>
      <c r="V100" s="197"/>
      <c r="W100" s="173"/>
      <c r="X100" s="173"/>
      <c r="Y100" s="173"/>
      <c r="Z100" s="173"/>
      <c r="AA100" s="173"/>
      <c r="AB100" s="173"/>
      <c r="AC100" s="168"/>
      <c r="AD100" s="175"/>
      <c r="AE100" s="175"/>
      <c r="AF100" s="167"/>
      <c r="AG100" s="168"/>
      <c r="AH100" s="168"/>
      <c r="AI100" s="168"/>
      <c r="AJ100" s="167"/>
    </row>
    <row r="101" spans="1:36" s="36" customFormat="1" ht="59.15" customHeight="1" x14ac:dyDescent="0.35">
      <c r="B101" s="167"/>
      <c r="C101" s="167"/>
      <c r="D101" s="167"/>
      <c r="E101" s="166"/>
      <c r="F101" s="166"/>
      <c r="G101" s="166"/>
      <c r="H101" s="167"/>
      <c r="I101" s="167"/>
      <c r="J101" s="12" t="s">
        <v>127</v>
      </c>
      <c r="K101" s="8" t="s">
        <v>128</v>
      </c>
      <c r="L101" s="8" t="s">
        <v>85</v>
      </c>
      <c r="M101" s="53">
        <v>130</v>
      </c>
      <c r="N101" s="168"/>
      <c r="O101" s="167"/>
      <c r="P101" s="167"/>
      <c r="Q101" s="167"/>
      <c r="R101" s="170"/>
      <c r="S101" s="170"/>
      <c r="T101" s="171"/>
      <c r="U101" s="171"/>
      <c r="V101" s="198"/>
      <c r="W101" s="173"/>
      <c r="X101" s="173"/>
      <c r="Y101" s="173"/>
      <c r="Z101" s="173"/>
      <c r="AA101" s="173"/>
      <c r="AB101" s="173"/>
      <c r="AC101" s="168"/>
      <c r="AD101" s="175"/>
      <c r="AE101" s="175"/>
      <c r="AF101" s="167"/>
      <c r="AG101" s="168"/>
      <c r="AH101" s="168"/>
      <c r="AI101" s="168"/>
      <c r="AJ101" s="167"/>
    </row>
    <row r="102" spans="1:36" s="36" customFormat="1" ht="104.15" customHeight="1" x14ac:dyDescent="0.35">
      <c r="B102" s="167" t="s">
        <v>190</v>
      </c>
      <c r="C102" s="167" t="s">
        <v>191</v>
      </c>
      <c r="D102" s="167" t="s">
        <v>106</v>
      </c>
      <c r="E102" s="166" t="s">
        <v>67</v>
      </c>
      <c r="F102" s="166" t="s">
        <v>134</v>
      </c>
      <c r="G102" s="166" t="s">
        <v>147</v>
      </c>
      <c r="H102" s="179" t="s">
        <v>70</v>
      </c>
      <c r="I102" s="167" t="s">
        <v>79</v>
      </c>
      <c r="J102" s="12" t="s">
        <v>212</v>
      </c>
      <c r="K102" s="8" t="s">
        <v>107</v>
      </c>
      <c r="L102" s="8" t="s">
        <v>86</v>
      </c>
      <c r="M102" s="8">
        <v>40</v>
      </c>
      <c r="N102" s="168" t="s">
        <v>108</v>
      </c>
      <c r="O102" s="167" t="s">
        <v>192</v>
      </c>
      <c r="P102" s="167" t="s">
        <v>75</v>
      </c>
      <c r="Q102" s="167" t="s">
        <v>76</v>
      </c>
      <c r="R102" s="170" t="s">
        <v>77</v>
      </c>
      <c r="S102" s="200" t="s">
        <v>109</v>
      </c>
      <c r="T102" s="203">
        <f>V102+Y102</f>
        <v>75900</v>
      </c>
      <c r="U102" s="203" t="s">
        <v>98</v>
      </c>
      <c r="V102" s="178">
        <v>64515</v>
      </c>
      <c r="W102" s="178" t="s">
        <v>79</v>
      </c>
      <c r="X102" s="178" t="s">
        <v>79</v>
      </c>
      <c r="Y102" s="178">
        <v>11385</v>
      </c>
      <c r="Z102" s="178" t="s">
        <v>79</v>
      </c>
      <c r="AA102" s="178" t="s">
        <v>79</v>
      </c>
      <c r="AB102" s="178">
        <v>34100</v>
      </c>
      <c r="AC102" s="191" t="s">
        <v>110</v>
      </c>
      <c r="AD102" s="189" t="s">
        <v>79</v>
      </c>
      <c r="AE102" s="189">
        <f>V102+Y102</f>
        <v>75900</v>
      </c>
      <c r="AF102" s="191" t="s">
        <v>79</v>
      </c>
      <c r="AG102" s="168" t="s">
        <v>33</v>
      </c>
      <c r="AH102" s="168" t="s">
        <v>161</v>
      </c>
      <c r="AI102" s="168" t="s">
        <v>162</v>
      </c>
      <c r="AJ102" s="191"/>
    </row>
    <row r="103" spans="1:36" s="36" customFormat="1" ht="65.150000000000006" customHeight="1" x14ac:dyDescent="0.35">
      <c r="B103" s="167"/>
      <c r="C103" s="167"/>
      <c r="D103" s="167"/>
      <c r="E103" s="166"/>
      <c r="F103" s="166"/>
      <c r="G103" s="166"/>
      <c r="H103" s="180"/>
      <c r="I103" s="167"/>
      <c r="J103" s="12" t="s">
        <v>111</v>
      </c>
      <c r="K103" s="8" t="s">
        <v>112</v>
      </c>
      <c r="L103" s="8" t="s">
        <v>85</v>
      </c>
      <c r="M103" s="8">
        <v>1</v>
      </c>
      <c r="N103" s="168"/>
      <c r="O103" s="167"/>
      <c r="P103" s="167"/>
      <c r="Q103" s="167"/>
      <c r="R103" s="170"/>
      <c r="S103" s="201"/>
      <c r="T103" s="204"/>
      <c r="U103" s="204"/>
      <c r="V103" s="197"/>
      <c r="W103" s="197"/>
      <c r="X103" s="197"/>
      <c r="Y103" s="197"/>
      <c r="Z103" s="197"/>
      <c r="AA103" s="197"/>
      <c r="AB103" s="197"/>
      <c r="AC103" s="192"/>
      <c r="AD103" s="187"/>
      <c r="AE103" s="187"/>
      <c r="AF103" s="180"/>
      <c r="AG103" s="168"/>
      <c r="AH103" s="168"/>
      <c r="AI103" s="168"/>
      <c r="AJ103" s="180"/>
    </row>
    <row r="104" spans="1:36" s="36" customFormat="1" ht="144.65" customHeight="1" x14ac:dyDescent="0.35">
      <c r="B104" s="167"/>
      <c r="C104" s="167"/>
      <c r="D104" s="167"/>
      <c r="E104" s="166"/>
      <c r="F104" s="166"/>
      <c r="G104" s="166"/>
      <c r="H104" s="181"/>
      <c r="I104" s="167"/>
      <c r="J104" s="12" t="s">
        <v>127</v>
      </c>
      <c r="K104" s="8" t="s">
        <v>128</v>
      </c>
      <c r="L104" s="8" t="s">
        <v>85</v>
      </c>
      <c r="M104" s="53">
        <v>45</v>
      </c>
      <c r="N104" s="168"/>
      <c r="O104" s="167"/>
      <c r="P104" s="167"/>
      <c r="Q104" s="167"/>
      <c r="R104" s="170"/>
      <c r="S104" s="202"/>
      <c r="T104" s="205"/>
      <c r="U104" s="205"/>
      <c r="V104" s="198"/>
      <c r="W104" s="198"/>
      <c r="X104" s="198"/>
      <c r="Y104" s="198"/>
      <c r="Z104" s="198"/>
      <c r="AA104" s="198"/>
      <c r="AB104" s="198"/>
      <c r="AC104" s="193"/>
      <c r="AD104" s="188"/>
      <c r="AE104" s="188"/>
      <c r="AF104" s="181"/>
      <c r="AG104" s="168"/>
      <c r="AH104" s="168"/>
      <c r="AI104" s="168"/>
      <c r="AJ104" s="181"/>
    </row>
    <row r="105" spans="1:36" s="36" customFormat="1" ht="91" x14ac:dyDescent="0.35">
      <c r="B105" s="179" t="s">
        <v>193</v>
      </c>
      <c r="C105" s="179" t="s">
        <v>194</v>
      </c>
      <c r="D105" s="179" t="s">
        <v>106</v>
      </c>
      <c r="E105" s="182" t="s">
        <v>67</v>
      </c>
      <c r="F105" s="182" t="s">
        <v>134</v>
      </c>
      <c r="G105" s="182" t="s">
        <v>147</v>
      </c>
      <c r="H105" s="179" t="s">
        <v>70</v>
      </c>
      <c r="I105" s="179" t="s">
        <v>79</v>
      </c>
      <c r="J105" s="12" t="s">
        <v>212</v>
      </c>
      <c r="K105" s="8" t="s">
        <v>107</v>
      </c>
      <c r="L105" s="8" t="s">
        <v>86</v>
      </c>
      <c r="M105" s="53">
        <v>40</v>
      </c>
      <c r="N105" s="191" t="s">
        <v>108</v>
      </c>
      <c r="O105" s="179" t="s">
        <v>189</v>
      </c>
      <c r="P105" s="179" t="s">
        <v>75</v>
      </c>
      <c r="Q105" s="179" t="s">
        <v>76</v>
      </c>
      <c r="R105" s="200" t="s">
        <v>77</v>
      </c>
      <c r="S105" s="200" t="s">
        <v>109</v>
      </c>
      <c r="T105" s="203">
        <f>V105+Y105</f>
        <v>103500</v>
      </c>
      <c r="U105" s="203" t="s">
        <v>98</v>
      </c>
      <c r="V105" s="178">
        <v>87975</v>
      </c>
      <c r="W105" s="178" t="s">
        <v>79</v>
      </c>
      <c r="X105" s="178" t="s">
        <v>79</v>
      </c>
      <c r="Y105" s="178">
        <v>15525</v>
      </c>
      <c r="Z105" s="178" t="s">
        <v>79</v>
      </c>
      <c r="AA105" s="178" t="s">
        <v>79</v>
      </c>
      <c r="AB105" s="178">
        <v>46500</v>
      </c>
      <c r="AC105" s="191" t="s">
        <v>110</v>
      </c>
      <c r="AD105" s="189" t="s">
        <v>79</v>
      </c>
      <c r="AE105" s="189">
        <f>V105+Y105</f>
        <v>103500</v>
      </c>
      <c r="AF105" s="191" t="s">
        <v>79</v>
      </c>
      <c r="AG105" s="168" t="s">
        <v>33</v>
      </c>
      <c r="AH105" s="168" t="s">
        <v>161</v>
      </c>
      <c r="AI105" s="168" t="s">
        <v>162</v>
      </c>
      <c r="AJ105" s="191"/>
    </row>
    <row r="106" spans="1:36" s="36" customFormat="1" ht="101.15" customHeight="1" x14ac:dyDescent="0.35">
      <c r="B106" s="180"/>
      <c r="C106" s="180"/>
      <c r="D106" s="180"/>
      <c r="E106" s="183"/>
      <c r="F106" s="183"/>
      <c r="G106" s="183"/>
      <c r="H106" s="180"/>
      <c r="I106" s="180"/>
      <c r="J106" s="12" t="s">
        <v>111</v>
      </c>
      <c r="K106" s="8" t="s">
        <v>112</v>
      </c>
      <c r="L106" s="8" t="s">
        <v>85</v>
      </c>
      <c r="M106" s="53">
        <v>1</v>
      </c>
      <c r="N106" s="192"/>
      <c r="O106" s="180"/>
      <c r="P106" s="180"/>
      <c r="Q106" s="180"/>
      <c r="R106" s="201"/>
      <c r="S106" s="201"/>
      <c r="T106" s="204"/>
      <c r="U106" s="204"/>
      <c r="V106" s="197"/>
      <c r="W106" s="197"/>
      <c r="X106" s="197"/>
      <c r="Y106" s="197"/>
      <c r="Z106" s="197"/>
      <c r="AA106" s="197"/>
      <c r="AB106" s="197"/>
      <c r="AC106" s="192"/>
      <c r="AD106" s="187"/>
      <c r="AE106" s="187"/>
      <c r="AF106" s="180"/>
      <c r="AG106" s="168"/>
      <c r="AH106" s="168"/>
      <c r="AI106" s="168"/>
      <c r="AJ106" s="180"/>
    </row>
    <row r="107" spans="1:36" s="36" customFormat="1" ht="101.15" customHeight="1" x14ac:dyDescent="0.35">
      <c r="B107" s="181"/>
      <c r="C107" s="181"/>
      <c r="D107" s="181"/>
      <c r="E107" s="184"/>
      <c r="F107" s="184"/>
      <c r="G107" s="184"/>
      <c r="H107" s="181"/>
      <c r="I107" s="181"/>
      <c r="J107" s="12" t="s">
        <v>127</v>
      </c>
      <c r="K107" s="8" t="s">
        <v>128</v>
      </c>
      <c r="L107" s="8" t="s">
        <v>85</v>
      </c>
      <c r="M107" s="53">
        <v>48</v>
      </c>
      <c r="N107" s="193"/>
      <c r="O107" s="181"/>
      <c r="P107" s="181"/>
      <c r="Q107" s="181"/>
      <c r="R107" s="202"/>
      <c r="S107" s="202"/>
      <c r="T107" s="205"/>
      <c r="U107" s="205"/>
      <c r="V107" s="198"/>
      <c r="W107" s="198"/>
      <c r="X107" s="198"/>
      <c r="Y107" s="198"/>
      <c r="Z107" s="198"/>
      <c r="AA107" s="198"/>
      <c r="AB107" s="198"/>
      <c r="AC107" s="193"/>
      <c r="AD107" s="188"/>
      <c r="AE107" s="188"/>
      <c r="AF107" s="181"/>
      <c r="AG107" s="168"/>
      <c r="AH107" s="168"/>
      <c r="AI107" s="168"/>
      <c r="AJ107" s="181"/>
    </row>
    <row r="108" spans="1:36" s="36" customFormat="1" ht="125.5" customHeight="1" x14ac:dyDescent="0.35">
      <c r="A108" s="156"/>
      <c r="B108" s="242" t="s">
        <v>1102</v>
      </c>
      <c r="C108" s="242" t="s">
        <v>195</v>
      </c>
      <c r="D108" s="242" t="s">
        <v>66</v>
      </c>
      <c r="E108" s="248" t="s">
        <v>67</v>
      </c>
      <c r="F108" s="248" t="s">
        <v>134</v>
      </c>
      <c r="G108" s="248" t="s">
        <v>147</v>
      </c>
      <c r="H108" s="242" t="s">
        <v>70</v>
      </c>
      <c r="I108" s="242" t="s">
        <v>79</v>
      </c>
      <c r="J108" s="21" t="s">
        <v>212</v>
      </c>
      <c r="K108" s="29" t="s">
        <v>107</v>
      </c>
      <c r="L108" s="29" t="s">
        <v>86</v>
      </c>
      <c r="M108" s="61">
        <v>40</v>
      </c>
      <c r="N108" s="265" t="s">
        <v>108</v>
      </c>
      <c r="O108" s="242" t="s">
        <v>158</v>
      </c>
      <c r="P108" s="242" t="s">
        <v>75</v>
      </c>
      <c r="Q108" s="242" t="s">
        <v>76</v>
      </c>
      <c r="R108" s="253" t="s">
        <v>77</v>
      </c>
      <c r="S108" s="253" t="s">
        <v>109</v>
      </c>
      <c r="T108" s="312">
        <f>V108+Y108</f>
        <v>64200</v>
      </c>
      <c r="U108" s="312" t="s">
        <v>98</v>
      </c>
      <c r="V108" s="256">
        <v>54570</v>
      </c>
      <c r="W108" s="256" t="s">
        <v>79</v>
      </c>
      <c r="X108" s="256" t="s">
        <v>79</v>
      </c>
      <c r="Y108" s="256">
        <v>9630</v>
      </c>
      <c r="Z108" s="256" t="s">
        <v>79</v>
      </c>
      <c r="AA108" s="256" t="s">
        <v>79</v>
      </c>
      <c r="AB108" s="256">
        <v>28843.48</v>
      </c>
      <c r="AC108" s="265" t="s">
        <v>110</v>
      </c>
      <c r="AD108" s="381" t="s">
        <v>79</v>
      </c>
      <c r="AE108" s="381">
        <f>V108+Y108</f>
        <v>64200</v>
      </c>
      <c r="AF108" s="265" t="s">
        <v>79</v>
      </c>
      <c r="AG108" s="265" t="s">
        <v>33</v>
      </c>
      <c r="AH108" s="265" t="s">
        <v>694</v>
      </c>
      <c r="AI108" s="265" t="s">
        <v>162</v>
      </c>
      <c r="AJ108" s="265"/>
    </row>
    <row r="109" spans="1:36" s="36" customFormat="1" ht="153" customHeight="1" x14ac:dyDescent="0.35">
      <c r="A109" s="156"/>
      <c r="B109" s="244"/>
      <c r="C109" s="244"/>
      <c r="D109" s="244"/>
      <c r="E109" s="250"/>
      <c r="F109" s="250"/>
      <c r="G109" s="250"/>
      <c r="H109" s="244"/>
      <c r="I109" s="244"/>
      <c r="J109" s="21" t="s">
        <v>127</v>
      </c>
      <c r="K109" s="29" t="s">
        <v>128</v>
      </c>
      <c r="L109" s="29" t="s">
        <v>85</v>
      </c>
      <c r="M109" s="61">
        <v>30</v>
      </c>
      <c r="N109" s="270"/>
      <c r="O109" s="244"/>
      <c r="P109" s="244"/>
      <c r="Q109" s="244"/>
      <c r="R109" s="255"/>
      <c r="S109" s="255"/>
      <c r="T109" s="314"/>
      <c r="U109" s="314"/>
      <c r="V109" s="258"/>
      <c r="W109" s="258"/>
      <c r="X109" s="258"/>
      <c r="Y109" s="258"/>
      <c r="Z109" s="258"/>
      <c r="AA109" s="258"/>
      <c r="AB109" s="258"/>
      <c r="AC109" s="270"/>
      <c r="AD109" s="383"/>
      <c r="AE109" s="383"/>
      <c r="AF109" s="244"/>
      <c r="AG109" s="270"/>
      <c r="AH109" s="270"/>
      <c r="AI109" s="270"/>
      <c r="AJ109" s="244"/>
    </row>
    <row r="110" spans="1:36" s="36" customFormat="1" ht="288.64999999999998" customHeight="1" x14ac:dyDescent="0.35">
      <c r="B110" s="23" t="s">
        <v>197</v>
      </c>
      <c r="C110" s="23" t="s">
        <v>198</v>
      </c>
      <c r="D110" s="23" t="s">
        <v>66</v>
      </c>
      <c r="E110" s="19" t="s">
        <v>67</v>
      </c>
      <c r="F110" s="19" t="s">
        <v>134</v>
      </c>
      <c r="G110" s="19" t="s">
        <v>147</v>
      </c>
      <c r="H110" s="23" t="s">
        <v>70</v>
      </c>
      <c r="I110" s="23" t="s">
        <v>79</v>
      </c>
      <c r="J110" s="12" t="s">
        <v>127</v>
      </c>
      <c r="K110" s="8" t="s">
        <v>128</v>
      </c>
      <c r="L110" s="8" t="s">
        <v>85</v>
      </c>
      <c r="M110" s="53">
        <v>5</v>
      </c>
      <c r="N110" s="22" t="s">
        <v>108</v>
      </c>
      <c r="O110" s="23" t="s">
        <v>196</v>
      </c>
      <c r="P110" s="23" t="s">
        <v>75</v>
      </c>
      <c r="Q110" s="23" t="s">
        <v>76</v>
      </c>
      <c r="R110" s="49" t="s">
        <v>77</v>
      </c>
      <c r="S110" s="49" t="s">
        <v>109</v>
      </c>
      <c r="T110" s="24">
        <f>V110+Y110</f>
        <v>64200</v>
      </c>
      <c r="U110" s="24" t="s">
        <v>98</v>
      </c>
      <c r="V110" s="25">
        <v>54570</v>
      </c>
      <c r="W110" s="25" t="s">
        <v>79</v>
      </c>
      <c r="X110" s="25" t="s">
        <v>79</v>
      </c>
      <c r="Y110" s="25">
        <v>9630</v>
      </c>
      <c r="Z110" s="25" t="s">
        <v>79</v>
      </c>
      <c r="AA110" s="25" t="s">
        <v>79</v>
      </c>
      <c r="AB110" s="25">
        <v>28843.48</v>
      </c>
      <c r="AC110" s="22" t="s">
        <v>110</v>
      </c>
      <c r="AD110" s="153" t="s">
        <v>79</v>
      </c>
      <c r="AE110" s="153">
        <f>V110+Y110</f>
        <v>64200</v>
      </c>
      <c r="AF110" s="22" t="s">
        <v>79</v>
      </c>
      <c r="AG110" s="22" t="s">
        <v>33</v>
      </c>
      <c r="AH110" s="22" t="s">
        <v>161</v>
      </c>
      <c r="AI110" s="22" t="s">
        <v>162</v>
      </c>
      <c r="AJ110" s="22"/>
    </row>
    <row r="111" spans="1:36" ht="52" customHeight="1" x14ac:dyDescent="0.3">
      <c r="B111" s="167" t="s">
        <v>199</v>
      </c>
      <c r="C111" s="167" t="s">
        <v>200</v>
      </c>
      <c r="D111" s="167" t="s">
        <v>66</v>
      </c>
      <c r="E111" s="166" t="s">
        <v>67</v>
      </c>
      <c r="F111" s="166" t="s">
        <v>132</v>
      </c>
      <c r="G111" s="166" t="s">
        <v>69</v>
      </c>
      <c r="H111" s="167" t="s">
        <v>70</v>
      </c>
      <c r="I111" s="167" t="s">
        <v>79</v>
      </c>
      <c r="J111" s="12" t="s">
        <v>113</v>
      </c>
      <c r="K111" s="8" t="s">
        <v>114</v>
      </c>
      <c r="L111" s="8" t="s">
        <v>115</v>
      </c>
      <c r="M111" s="8">
        <v>1.5</v>
      </c>
      <c r="N111" s="168" t="s">
        <v>108</v>
      </c>
      <c r="O111" s="167" t="s">
        <v>168</v>
      </c>
      <c r="P111" s="167" t="s">
        <v>75</v>
      </c>
      <c r="Q111" s="167" t="s">
        <v>76</v>
      </c>
      <c r="R111" s="170" t="s">
        <v>77</v>
      </c>
      <c r="S111" s="170" t="s">
        <v>109</v>
      </c>
      <c r="T111" s="171">
        <f>+V111+Y111</f>
        <v>112350</v>
      </c>
      <c r="U111" s="171" t="s">
        <v>98</v>
      </c>
      <c r="V111" s="173">
        <v>95497.5</v>
      </c>
      <c r="W111" s="173" t="s">
        <v>79</v>
      </c>
      <c r="X111" s="173" t="s">
        <v>79</v>
      </c>
      <c r="Y111" s="173">
        <v>16852.5</v>
      </c>
      <c r="Z111" s="173" t="s">
        <v>79</v>
      </c>
      <c r="AA111" s="173" t="s">
        <v>79</v>
      </c>
      <c r="AB111" s="173">
        <v>50476.09</v>
      </c>
      <c r="AC111" s="168" t="s">
        <v>80</v>
      </c>
      <c r="AD111" s="175" t="s">
        <v>79</v>
      </c>
      <c r="AE111" s="175">
        <f>V111+Y111</f>
        <v>112350</v>
      </c>
      <c r="AF111" s="168" t="s">
        <v>79</v>
      </c>
      <c r="AG111" s="168" t="s">
        <v>33</v>
      </c>
      <c r="AH111" s="168" t="s">
        <v>161</v>
      </c>
      <c r="AI111" s="168" t="s">
        <v>162</v>
      </c>
      <c r="AJ111" s="168"/>
    </row>
    <row r="112" spans="1:36" ht="52" x14ac:dyDescent="0.3">
      <c r="B112" s="167"/>
      <c r="C112" s="167"/>
      <c r="D112" s="167"/>
      <c r="E112" s="166"/>
      <c r="F112" s="166"/>
      <c r="G112" s="166"/>
      <c r="H112" s="167"/>
      <c r="I112" s="167"/>
      <c r="J112" s="12" t="s">
        <v>116</v>
      </c>
      <c r="K112" s="8" t="s">
        <v>117</v>
      </c>
      <c r="L112" s="8" t="s">
        <v>85</v>
      </c>
      <c r="M112" s="8">
        <v>1</v>
      </c>
      <c r="N112" s="168"/>
      <c r="O112" s="167"/>
      <c r="P112" s="167"/>
      <c r="Q112" s="167"/>
      <c r="R112" s="170"/>
      <c r="S112" s="170"/>
      <c r="T112" s="171"/>
      <c r="U112" s="171"/>
      <c r="V112" s="173"/>
      <c r="W112" s="173"/>
      <c r="X112" s="173"/>
      <c r="Y112" s="173"/>
      <c r="Z112" s="173"/>
      <c r="AA112" s="173"/>
      <c r="AB112" s="173"/>
      <c r="AC112" s="168"/>
      <c r="AD112" s="175"/>
      <c r="AE112" s="175"/>
      <c r="AF112" s="167"/>
      <c r="AG112" s="168"/>
      <c r="AH112" s="168"/>
      <c r="AI112" s="168"/>
      <c r="AJ112" s="167"/>
    </row>
    <row r="113" spans="2:36" ht="39" x14ac:dyDescent="0.3">
      <c r="B113" s="167"/>
      <c r="C113" s="167"/>
      <c r="D113" s="167"/>
      <c r="E113" s="166"/>
      <c r="F113" s="166"/>
      <c r="G113" s="166"/>
      <c r="H113" s="167"/>
      <c r="I113" s="167"/>
      <c r="J113" s="12" t="s">
        <v>213</v>
      </c>
      <c r="K113" s="8" t="s">
        <v>118</v>
      </c>
      <c r="L113" s="8" t="s">
        <v>119</v>
      </c>
      <c r="M113" s="8">
        <v>1</v>
      </c>
      <c r="N113" s="168"/>
      <c r="O113" s="167"/>
      <c r="P113" s="167"/>
      <c r="Q113" s="167"/>
      <c r="R113" s="170"/>
      <c r="S113" s="170"/>
      <c r="T113" s="171"/>
      <c r="U113" s="171"/>
      <c r="V113" s="173"/>
      <c r="W113" s="173"/>
      <c r="X113" s="173"/>
      <c r="Y113" s="173"/>
      <c r="Z113" s="173"/>
      <c r="AA113" s="173"/>
      <c r="AB113" s="173"/>
      <c r="AC113" s="168"/>
      <c r="AD113" s="175"/>
      <c r="AE113" s="175"/>
      <c r="AF113" s="167"/>
      <c r="AG113" s="168"/>
      <c r="AH113" s="168"/>
      <c r="AI113" s="168"/>
      <c r="AJ113" s="167"/>
    </row>
    <row r="114" spans="2:36" ht="26" x14ac:dyDescent="0.3">
      <c r="B114" s="167"/>
      <c r="C114" s="167"/>
      <c r="D114" s="167"/>
      <c r="E114" s="166"/>
      <c r="F114" s="166"/>
      <c r="G114" s="166"/>
      <c r="H114" s="167"/>
      <c r="I114" s="167"/>
      <c r="J114" s="12" t="s">
        <v>120</v>
      </c>
      <c r="K114" s="8" t="s">
        <v>121</v>
      </c>
      <c r="L114" s="8" t="s">
        <v>119</v>
      </c>
      <c r="M114" s="53">
        <v>1</v>
      </c>
      <c r="N114" s="168"/>
      <c r="O114" s="167"/>
      <c r="P114" s="167"/>
      <c r="Q114" s="167"/>
      <c r="R114" s="170"/>
      <c r="S114" s="170"/>
      <c r="T114" s="171"/>
      <c r="U114" s="171"/>
      <c r="V114" s="173"/>
      <c r="W114" s="173"/>
      <c r="X114" s="173"/>
      <c r="Y114" s="173"/>
      <c r="Z114" s="173"/>
      <c r="AA114" s="173"/>
      <c r="AB114" s="173"/>
      <c r="AC114" s="168"/>
      <c r="AD114" s="175"/>
      <c r="AE114" s="175"/>
      <c r="AF114" s="167"/>
      <c r="AG114" s="168"/>
      <c r="AH114" s="168"/>
      <c r="AI114" s="168"/>
      <c r="AJ114" s="167"/>
    </row>
    <row r="115" spans="2:36" s="36" customFormat="1" ht="95.15" customHeight="1" x14ac:dyDescent="0.35">
      <c r="B115" s="242" t="s">
        <v>1104</v>
      </c>
      <c r="C115" s="242" t="s">
        <v>201</v>
      </c>
      <c r="D115" s="242" t="s">
        <v>66</v>
      </c>
      <c r="E115" s="248" t="s">
        <v>67</v>
      </c>
      <c r="F115" s="248" t="s">
        <v>134</v>
      </c>
      <c r="G115" s="248" t="s">
        <v>147</v>
      </c>
      <c r="H115" s="242" t="s">
        <v>70</v>
      </c>
      <c r="I115" s="242" t="s">
        <v>79</v>
      </c>
      <c r="J115" s="395" t="s">
        <v>212</v>
      </c>
      <c r="K115" s="242" t="s">
        <v>107</v>
      </c>
      <c r="L115" s="242" t="s">
        <v>86</v>
      </c>
      <c r="M115" s="397">
        <v>40</v>
      </c>
      <c r="N115" s="265" t="s">
        <v>108</v>
      </c>
      <c r="O115" s="242" t="s">
        <v>202</v>
      </c>
      <c r="P115" s="242" t="s">
        <v>75</v>
      </c>
      <c r="Q115" s="242" t="s">
        <v>76</v>
      </c>
      <c r="R115" s="253" t="s">
        <v>77</v>
      </c>
      <c r="S115" s="253" t="s">
        <v>109</v>
      </c>
      <c r="T115" s="312">
        <f>V115+Y115</f>
        <v>34500</v>
      </c>
      <c r="U115" s="312" t="s">
        <v>98</v>
      </c>
      <c r="V115" s="256">
        <v>29325</v>
      </c>
      <c r="W115" s="256" t="s">
        <v>79</v>
      </c>
      <c r="X115" s="256" t="s">
        <v>79</v>
      </c>
      <c r="Y115" s="256">
        <v>5175</v>
      </c>
      <c r="Z115" s="256" t="s">
        <v>79</v>
      </c>
      <c r="AA115" s="256" t="s">
        <v>79</v>
      </c>
      <c r="AB115" s="256">
        <v>15500</v>
      </c>
      <c r="AC115" s="265" t="s">
        <v>110</v>
      </c>
      <c r="AD115" s="381" t="s">
        <v>79</v>
      </c>
      <c r="AE115" s="381">
        <f>V115+Y115</f>
        <v>34500</v>
      </c>
      <c r="AF115" s="265" t="s">
        <v>79</v>
      </c>
      <c r="AG115" s="265" t="s">
        <v>33</v>
      </c>
      <c r="AH115" s="265" t="s">
        <v>164</v>
      </c>
      <c r="AI115" s="265" t="s">
        <v>183</v>
      </c>
      <c r="AJ115" s="265"/>
    </row>
    <row r="116" spans="2:36" s="36" customFormat="1" ht="91" customHeight="1" x14ac:dyDescent="0.35">
      <c r="B116" s="243"/>
      <c r="C116" s="243"/>
      <c r="D116" s="243"/>
      <c r="E116" s="249"/>
      <c r="F116" s="249"/>
      <c r="G116" s="249"/>
      <c r="H116" s="243"/>
      <c r="I116" s="243"/>
      <c r="J116" s="396"/>
      <c r="K116" s="244"/>
      <c r="L116" s="244"/>
      <c r="M116" s="398"/>
      <c r="N116" s="269"/>
      <c r="O116" s="243"/>
      <c r="P116" s="243"/>
      <c r="Q116" s="243"/>
      <c r="R116" s="254"/>
      <c r="S116" s="254"/>
      <c r="T116" s="313"/>
      <c r="U116" s="313"/>
      <c r="V116" s="257"/>
      <c r="W116" s="257"/>
      <c r="X116" s="257"/>
      <c r="Y116" s="257"/>
      <c r="Z116" s="257"/>
      <c r="AA116" s="257"/>
      <c r="AB116" s="257"/>
      <c r="AC116" s="269"/>
      <c r="AD116" s="382"/>
      <c r="AE116" s="382"/>
      <c r="AF116" s="243"/>
      <c r="AG116" s="269"/>
      <c r="AH116" s="269"/>
      <c r="AI116" s="269"/>
      <c r="AJ116" s="243"/>
    </row>
    <row r="117" spans="2:36" s="36" customFormat="1" ht="91" customHeight="1" x14ac:dyDescent="0.35">
      <c r="B117" s="243"/>
      <c r="C117" s="243"/>
      <c r="D117" s="243"/>
      <c r="E117" s="249"/>
      <c r="F117" s="249"/>
      <c r="G117" s="249"/>
      <c r="H117" s="243"/>
      <c r="I117" s="243"/>
      <c r="J117" s="21" t="s">
        <v>111</v>
      </c>
      <c r="K117" s="29" t="s">
        <v>112</v>
      </c>
      <c r="L117" s="29" t="s">
        <v>85</v>
      </c>
      <c r="M117" s="61">
        <v>1</v>
      </c>
      <c r="N117" s="269"/>
      <c r="O117" s="243"/>
      <c r="P117" s="243"/>
      <c r="Q117" s="243"/>
      <c r="R117" s="254"/>
      <c r="S117" s="254"/>
      <c r="T117" s="313"/>
      <c r="U117" s="313"/>
      <c r="V117" s="257"/>
      <c r="W117" s="257"/>
      <c r="X117" s="257"/>
      <c r="Y117" s="257"/>
      <c r="Z117" s="257"/>
      <c r="AA117" s="257"/>
      <c r="AB117" s="257"/>
      <c r="AC117" s="269"/>
      <c r="AD117" s="382"/>
      <c r="AE117" s="382"/>
      <c r="AF117" s="243"/>
      <c r="AG117" s="269"/>
      <c r="AH117" s="269"/>
      <c r="AI117" s="269"/>
      <c r="AJ117" s="243"/>
    </row>
    <row r="118" spans="2:36" s="36" customFormat="1" ht="67" customHeight="1" x14ac:dyDescent="0.35">
      <c r="B118" s="244"/>
      <c r="C118" s="244"/>
      <c r="D118" s="244"/>
      <c r="E118" s="250"/>
      <c r="F118" s="250"/>
      <c r="G118" s="250"/>
      <c r="H118" s="244"/>
      <c r="I118" s="244"/>
      <c r="J118" s="21" t="s">
        <v>127</v>
      </c>
      <c r="K118" s="29" t="s">
        <v>128</v>
      </c>
      <c r="L118" s="29" t="s">
        <v>85</v>
      </c>
      <c r="M118" s="61">
        <v>21</v>
      </c>
      <c r="N118" s="270"/>
      <c r="O118" s="244"/>
      <c r="P118" s="244"/>
      <c r="Q118" s="244"/>
      <c r="R118" s="255"/>
      <c r="S118" s="255"/>
      <c r="T118" s="314"/>
      <c r="U118" s="314"/>
      <c r="V118" s="258"/>
      <c r="W118" s="258"/>
      <c r="X118" s="258"/>
      <c r="Y118" s="258"/>
      <c r="Z118" s="258"/>
      <c r="AA118" s="258"/>
      <c r="AB118" s="258"/>
      <c r="AC118" s="270"/>
      <c r="AD118" s="383"/>
      <c r="AE118" s="383"/>
      <c r="AF118" s="244"/>
      <c r="AG118" s="270"/>
      <c r="AH118" s="270"/>
      <c r="AI118" s="270"/>
      <c r="AJ118" s="244"/>
    </row>
    <row r="119" spans="2:36" s="156" customFormat="1" ht="93" customHeight="1" x14ac:dyDescent="0.35">
      <c r="B119" s="242" t="s">
        <v>1103</v>
      </c>
      <c r="C119" s="242" t="s">
        <v>205</v>
      </c>
      <c r="D119" s="242" t="s">
        <v>66</v>
      </c>
      <c r="E119" s="248" t="s">
        <v>67</v>
      </c>
      <c r="F119" s="248" t="s">
        <v>134</v>
      </c>
      <c r="G119" s="248" t="s">
        <v>147</v>
      </c>
      <c r="H119" s="242" t="s">
        <v>70</v>
      </c>
      <c r="I119" s="242" t="s">
        <v>79</v>
      </c>
      <c r="J119" s="21" t="s">
        <v>212</v>
      </c>
      <c r="K119" s="29" t="s">
        <v>107</v>
      </c>
      <c r="L119" s="29" t="s">
        <v>86</v>
      </c>
      <c r="M119" s="61">
        <v>40</v>
      </c>
      <c r="N119" s="265" t="s">
        <v>108</v>
      </c>
      <c r="O119" s="242" t="s">
        <v>192</v>
      </c>
      <c r="P119" s="242" t="s">
        <v>75</v>
      </c>
      <c r="Q119" s="242" t="s">
        <v>76</v>
      </c>
      <c r="R119" s="253" t="s">
        <v>77</v>
      </c>
      <c r="S119" s="253" t="s">
        <v>109</v>
      </c>
      <c r="T119" s="312">
        <f>V119+Y119</f>
        <v>29509.95</v>
      </c>
      <c r="U119" s="312" t="s">
        <v>98</v>
      </c>
      <c r="V119" s="256">
        <v>25083.45</v>
      </c>
      <c r="W119" s="256" t="s">
        <v>79</v>
      </c>
      <c r="X119" s="256" t="s">
        <v>79</v>
      </c>
      <c r="Y119" s="256">
        <v>4426.5</v>
      </c>
      <c r="Z119" s="256" t="s">
        <v>79</v>
      </c>
      <c r="AA119" s="256" t="s">
        <v>79</v>
      </c>
      <c r="AB119" s="256">
        <v>13258.1</v>
      </c>
      <c r="AC119" s="265" t="s">
        <v>110</v>
      </c>
      <c r="AD119" s="381" t="s">
        <v>79</v>
      </c>
      <c r="AE119" s="381">
        <f>V119+Y119</f>
        <v>29509.95</v>
      </c>
      <c r="AF119" s="265" t="s">
        <v>79</v>
      </c>
      <c r="AG119" s="265" t="s">
        <v>33</v>
      </c>
      <c r="AH119" s="265" t="s">
        <v>164</v>
      </c>
      <c r="AI119" s="265" t="s">
        <v>183</v>
      </c>
      <c r="AJ119" s="265"/>
    </row>
    <row r="120" spans="2:36" s="156" customFormat="1" ht="59.15" customHeight="1" x14ac:dyDescent="0.35">
      <c r="B120" s="243"/>
      <c r="C120" s="243"/>
      <c r="D120" s="243"/>
      <c r="E120" s="249"/>
      <c r="F120" s="249"/>
      <c r="G120" s="249"/>
      <c r="H120" s="243"/>
      <c r="I120" s="243"/>
      <c r="J120" s="21" t="s">
        <v>111</v>
      </c>
      <c r="K120" s="29" t="s">
        <v>112</v>
      </c>
      <c r="L120" s="29" t="s">
        <v>85</v>
      </c>
      <c r="M120" s="61">
        <v>1</v>
      </c>
      <c r="N120" s="269"/>
      <c r="O120" s="243"/>
      <c r="P120" s="243"/>
      <c r="Q120" s="243"/>
      <c r="R120" s="254"/>
      <c r="S120" s="254"/>
      <c r="T120" s="313"/>
      <c r="U120" s="313"/>
      <c r="V120" s="257"/>
      <c r="W120" s="257"/>
      <c r="X120" s="257"/>
      <c r="Y120" s="257"/>
      <c r="Z120" s="257"/>
      <c r="AA120" s="257"/>
      <c r="AB120" s="257"/>
      <c r="AC120" s="269"/>
      <c r="AD120" s="382"/>
      <c r="AE120" s="382"/>
      <c r="AF120" s="243"/>
      <c r="AG120" s="269"/>
      <c r="AH120" s="269"/>
      <c r="AI120" s="269"/>
      <c r="AJ120" s="243"/>
    </row>
    <row r="121" spans="2:36" s="156" customFormat="1" ht="121" customHeight="1" x14ac:dyDescent="0.35">
      <c r="B121" s="244"/>
      <c r="C121" s="244"/>
      <c r="D121" s="244"/>
      <c r="E121" s="250"/>
      <c r="F121" s="250"/>
      <c r="G121" s="250"/>
      <c r="H121" s="244"/>
      <c r="I121" s="244"/>
      <c r="J121" s="21" t="s">
        <v>127</v>
      </c>
      <c r="K121" s="29" t="s">
        <v>128</v>
      </c>
      <c r="L121" s="29" t="s">
        <v>85</v>
      </c>
      <c r="M121" s="61">
        <v>20</v>
      </c>
      <c r="N121" s="270"/>
      <c r="O121" s="244"/>
      <c r="P121" s="244"/>
      <c r="Q121" s="244"/>
      <c r="R121" s="255"/>
      <c r="S121" s="255"/>
      <c r="T121" s="314"/>
      <c r="U121" s="314"/>
      <c r="V121" s="258"/>
      <c r="W121" s="258"/>
      <c r="X121" s="258"/>
      <c r="Y121" s="258"/>
      <c r="Z121" s="258"/>
      <c r="AA121" s="258"/>
      <c r="AB121" s="258"/>
      <c r="AC121" s="270"/>
      <c r="AD121" s="383"/>
      <c r="AE121" s="383"/>
      <c r="AF121" s="244"/>
      <c r="AG121" s="270"/>
      <c r="AH121" s="270"/>
      <c r="AI121" s="270"/>
      <c r="AJ121" s="244"/>
    </row>
    <row r="122" spans="2:36" s="36" customFormat="1" ht="53.15" customHeight="1" x14ac:dyDescent="0.35">
      <c r="B122" s="179" t="s">
        <v>203</v>
      </c>
      <c r="C122" s="179" t="s">
        <v>200</v>
      </c>
      <c r="D122" s="179" t="s">
        <v>66</v>
      </c>
      <c r="E122" s="182" t="s">
        <v>67</v>
      </c>
      <c r="F122" s="182" t="s">
        <v>132</v>
      </c>
      <c r="G122" s="182" t="s">
        <v>69</v>
      </c>
      <c r="H122" s="179" t="s">
        <v>70</v>
      </c>
      <c r="I122" s="179" t="s">
        <v>79</v>
      </c>
      <c r="J122" s="12" t="s">
        <v>113</v>
      </c>
      <c r="K122" s="8" t="s">
        <v>114</v>
      </c>
      <c r="L122" s="8" t="s">
        <v>115</v>
      </c>
      <c r="M122" s="144">
        <v>2.5</v>
      </c>
      <c r="N122" s="191" t="s">
        <v>108</v>
      </c>
      <c r="O122" s="179" t="s">
        <v>168</v>
      </c>
      <c r="P122" s="179" t="s">
        <v>75</v>
      </c>
      <c r="Q122" s="179" t="s">
        <v>76</v>
      </c>
      <c r="R122" s="200" t="s">
        <v>77</v>
      </c>
      <c r="S122" s="200" t="s">
        <v>109</v>
      </c>
      <c r="T122" s="203">
        <f>V122+Y122</f>
        <v>187250</v>
      </c>
      <c r="U122" s="203" t="s">
        <v>98</v>
      </c>
      <c r="V122" s="178">
        <v>159162.5</v>
      </c>
      <c r="W122" s="178" t="s">
        <v>79</v>
      </c>
      <c r="X122" s="178" t="s">
        <v>79</v>
      </c>
      <c r="Y122" s="178">
        <v>28087.5</v>
      </c>
      <c r="Z122" s="178" t="s">
        <v>79</v>
      </c>
      <c r="AA122" s="178" t="s">
        <v>79</v>
      </c>
      <c r="AB122" s="178">
        <v>84126.81</v>
      </c>
      <c r="AC122" s="191" t="s">
        <v>80</v>
      </c>
      <c r="AD122" s="189" t="s">
        <v>79</v>
      </c>
      <c r="AE122" s="189">
        <f>V122+Y122</f>
        <v>187250</v>
      </c>
      <c r="AF122" s="191" t="s">
        <v>79</v>
      </c>
      <c r="AG122" s="191" t="s">
        <v>33</v>
      </c>
      <c r="AH122" s="191" t="s">
        <v>164</v>
      </c>
      <c r="AI122" s="191" t="s">
        <v>303</v>
      </c>
      <c r="AJ122" s="191"/>
    </row>
    <row r="123" spans="2:36" s="36" customFormat="1" ht="57" customHeight="1" x14ac:dyDescent="0.35">
      <c r="B123" s="180"/>
      <c r="C123" s="180"/>
      <c r="D123" s="180"/>
      <c r="E123" s="183"/>
      <c r="F123" s="183"/>
      <c r="G123" s="183"/>
      <c r="H123" s="180"/>
      <c r="I123" s="180"/>
      <c r="J123" s="12" t="s">
        <v>116</v>
      </c>
      <c r="K123" s="8" t="s">
        <v>117</v>
      </c>
      <c r="L123" s="8" t="s">
        <v>85</v>
      </c>
      <c r="M123" s="53">
        <v>1</v>
      </c>
      <c r="N123" s="192"/>
      <c r="O123" s="180"/>
      <c r="P123" s="180"/>
      <c r="Q123" s="180"/>
      <c r="R123" s="201"/>
      <c r="S123" s="201"/>
      <c r="T123" s="204"/>
      <c r="U123" s="204"/>
      <c r="V123" s="197"/>
      <c r="W123" s="197"/>
      <c r="X123" s="197"/>
      <c r="Y123" s="197"/>
      <c r="Z123" s="197"/>
      <c r="AA123" s="197"/>
      <c r="AB123" s="197"/>
      <c r="AC123" s="192"/>
      <c r="AD123" s="187"/>
      <c r="AE123" s="187"/>
      <c r="AF123" s="180"/>
      <c r="AG123" s="192"/>
      <c r="AH123" s="192"/>
      <c r="AI123" s="192"/>
      <c r="AJ123" s="180"/>
    </row>
    <row r="124" spans="2:36" s="36" customFormat="1" ht="49" customHeight="1" x14ac:dyDescent="0.35">
      <c r="B124" s="180"/>
      <c r="C124" s="180"/>
      <c r="D124" s="180"/>
      <c r="E124" s="183"/>
      <c r="F124" s="183"/>
      <c r="G124" s="183"/>
      <c r="H124" s="180"/>
      <c r="I124" s="180"/>
      <c r="J124" s="12" t="s">
        <v>213</v>
      </c>
      <c r="K124" s="8" t="s">
        <v>118</v>
      </c>
      <c r="L124" s="8" t="s">
        <v>119</v>
      </c>
      <c r="M124" s="53">
        <v>1</v>
      </c>
      <c r="N124" s="192"/>
      <c r="O124" s="180"/>
      <c r="P124" s="180"/>
      <c r="Q124" s="180"/>
      <c r="R124" s="201"/>
      <c r="S124" s="201"/>
      <c r="T124" s="204"/>
      <c r="U124" s="204"/>
      <c r="V124" s="197"/>
      <c r="W124" s="197"/>
      <c r="X124" s="197"/>
      <c r="Y124" s="197"/>
      <c r="Z124" s="197"/>
      <c r="AA124" s="197"/>
      <c r="AB124" s="197"/>
      <c r="AC124" s="192"/>
      <c r="AD124" s="187"/>
      <c r="AE124" s="187"/>
      <c r="AF124" s="180"/>
      <c r="AG124" s="192"/>
      <c r="AH124" s="192"/>
      <c r="AI124" s="192"/>
      <c r="AJ124" s="180"/>
    </row>
    <row r="125" spans="2:36" s="36" customFormat="1" ht="44.15" customHeight="1" x14ac:dyDescent="0.35">
      <c r="B125" s="181"/>
      <c r="C125" s="181"/>
      <c r="D125" s="181"/>
      <c r="E125" s="184"/>
      <c r="F125" s="184"/>
      <c r="G125" s="184"/>
      <c r="H125" s="181"/>
      <c r="I125" s="181"/>
      <c r="J125" s="12" t="s">
        <v>120</v>
      </c>
      <c r="K125" s="8" t="s">
        <v>121</v>
      </c>
      <c r="L125" s="8" t="s">
        <v>119</v>
      </c>
      <c r="M125" s="53">
        <v>1</v>
      </c>
      <c r="N125" s="193"/>
      <c r="O125" s="181"/>
      <c r="P125" s="181"/>
      <c r="Q125" s="181"/>
      <c r="R125" s="202"/>
      <c r="S125" s="202"/>
      <c r="T125" s="205"/>
      <c r="U125" s="205"/>
      <c r="V125" s="198"/>
      <c r="W125" s="198"/>
      <c r="X125" s="198"/>
      <c r="Y125" s="198"/>
      <c r="Z125" s="198"/>
      <c r="AA125" s="198"/>
      <c r="AB125" s="198"/>
      <c r="AC125" s="193"/>
      <c r="AD125" s="188"/>
      <c r="AE125" s="188"/>
      <c r="AF125" s="181"/>
      <c r="AG125" s="193"/>
      <c r="AH125" s="193"/>
      <c r="AI125" s="193"/>
      <c r="AJ125" s="181"/>
    </row>
    <row r="126" spans="2:36" s="36" customFormat="1" ht="93" customHeight="1" x14ac:dyDescent="0.35">
      <c r="B126" s="179" t="s">
        <v>204</v>
      </c>
      <c r="C126" s="179" t="s">
        <v>191</v>
      </c>
      <c r="D126" s="179" t="s">
        <v>66</v>
      </c>
      <c r="E126" s="182" t="s">
        <v>67</v>
      </c>
      <c r="F126" s="182" t="s">
        <v>134</v>
      </c>
      <c r="G126" s="182" t="s">
        <v>147</v>
      </c>
      <c r="H126" s="179" t="s">
        <v>70</v>
      </c>
      <c r="I126" s="179" t="s">
        <v>79</v>
      </c>
      <c r="J126" s="12" t="s">
        <v>212</v>
      </c>
      <c r="K126" s="8" t="s">
        <v>107</v>
      </c>
      <c r="L126" s="8" t="s">
        <v>86</v>
      </c>
      <c r="M126" s="53">
        <v>40</v>
      </c>
      <c r="N126" s="191" t="s">
        <v>108</v>
      </c>
      <c r="O126" s="179" t="s">
        <v>192</v>
      </c>
      <c r="P126" s="179" t="s">
        <v>75</v>
      </c>
      <c r="Q126" s="179" t="s">
        <v>76</v>
      </c>
      <c r="R126" s="200" t="s">
        <v>77</v>
      </c>
      <c r="S126" s="200" t="s">
        <v>109</v>
      </c>
      <c r="T126" s="203">
        <f>V126+Y126</f>
        <v>112420</v>
      </c>
      <c r="U126" s="203" t="s">
        <v>98</v>
      </c>
      <c r="V126" s="178">
        <v>95557</v>
      </c>
      <c r="W126" s="178" t="s">
        <v>79</v>
      </c>
      <c r="X126" s="178" t="s">
        <v>79</v>
      </c>
      <c r="Y126" s="178">
        <v>16863</v>
      </c>
      <c r="Z126" s="178" t="s">
        <v>79</v>
      </c>
      <c r="AA126" s="178" t="s">
        <v>79</v>
      </c>
      <c r="AB126" s="178">
        <v>50507.54</v>
      </c>
      <c r="AC126" s="191" t="s">
        <v>110</v>
      </c>
      <c r="AD126" s="189" t="s">
        <v>79</v>
      </c>
      <c r="AE126" s="189">
        <f>V126+Y126</f>
        <v>112420</v>
      </c>
      <c r="AF126" s="191" t="s">
        <v>79</v>
      </c>
      <c r="AG126" s="191" t="s">
        <v>33</v>
      </c>
      <c r="AH126" s="191" t="s">
        <v>252</v>
      </c>
      <c r="AI126" s="191" t="s">
        <v>253</v>
      </c>
      <c r="AJ126" s="191"/>
    </row>
    <row r="127" spans="2:36" s="36" customFormat="1" ht="59.15" customHeight="1" x14ac:dyDescent="0.35">
      <c r="B127" s="180"/>
      <c r="C127" s="180"/>
      <c r="D127" s="180"/>
      <c r="E127" s="183"/>
      <c r="F127" s="183"/>
      <c r="G127" s="183"/>
      <c r="H127" s="180"/>
      <c r="I127" s="180"/>
      <c r="J127" s="12" t="s">
        <v>111</v>
      </c>
      <c r="K127" s="8" t="s">
        <v>112</v>
      </c>
      <c r="L127" s="8" t="s">
        <v>85</v>
      </c>
      <c r="M127" s="53">
        <v>2</v>
      </c>
      <c r="N127" s="192"/>
      <c r="O127" s="180"/>
      <c r="P127" s="180"/>
      <c r="Q127" s="180"/>
      <c r="R127" s="201"/>
      <c r="S127" s="201"/>
      <c r="T127" s="204"/>
      <c r="U127" s="204"/>
      <c r="V127" s="197"/>
      <c r="W127" s="197"/>
      <c r="X127" s="197"/>
      <c r="Y127" s="197"/>
      <c r="Z127" s="197"/>
      <c r="AA127" s="197"/>
      <c r="AB127" s="197"/>
      <c r="AC127" s="192"/>
      <c r="AD127" s="187"/>
      <c r="AE127" s="187"/>
      <c r="AF127" s="180"/>
      <c r="AG127" s="192"/>
      <c r="AH127" s="192"/>
      <c r="AI127" s="192"/>
      <c r="AJ127" s="180"/>
    </row>
    <row r="128" spans="2:36" s="36" customFormat="1" ht="121" customHeight="1" x14ac:dyDescent="0.35">
      <c r="B128" s="181"/>
      <c r="C128" s="181"/>
      <c r="D128" s="181"/>
      <c r="E128" s="184"/>
      <c r="F128" s="184"/>
      <c r="G128" s="184"/>
      <c r="H128" s="181"/>
      <c r="I128" s="181"/>
      <c r="J128" s="12" t="s">
        <v>127</v>
      </c>
      <c r="K128" s="8" t="s">
        <v>128</v>
      </c>
      <c r="L128" s="8" t="s">
        <v>85</v>
      </c>
      <c r="M128" s="53">
        <v>65</v>
      </c>
      <c r="N128" s="193"/>
      <c r="O128" s="181"/>
      <c r="P128" s="181"/>
      <c r="Q128" s="181"/>
      <c r="R128" s="202"/>
      <c r="S128" s="202"/>
      <c r="T128" s="205"/>
      <c r="U128" s="205"/>
      <c r="V128" s="198"/>
      <c r="W128" s="198"/>
      <c r="X128" s="198"/>
      <c r="Y128" s="198"/>
      <c r="Z128" s="198"/>
      <c r="AA128" s="198"/>
      <c r="AB128" s="198"/>
      <c r="AC128" s="193"/>
      <c r="AD128" s="188"/>
      <c r="AE128" s="188"/>
      <c r="AF128" s="181"/>
      <c r="AG128" s="193"/>
      <c r="AH128" s="193"/>
      <c r="AI128" s="193"/>
      <c r="AJ128" s="181"/>
    </row>
    <row r="129" spans="2:36" s="36" customFormat="1" ht="93" customHeight="1" x14ac:dyDescent="0.35">
      <c r="B129" s="179" t="s">
        <v>206</v>
      </c>
      <c r="C129" s="179" t="s">
        <v>207</v>
      </c>
      <c r="D129" s="179" t="s">
        <v>66</v>
      </c>
      <c r="E129" s="182" t="s">
        <v>67</v>
      </c>
      <c r="F129" s="182" t="s">
        <v>134</v>
      </c>
      <c r="G129" s="182" t="s">
        <v>147</v>
      </c>
      <c r="H129" s="179" t="s">
        <v>70</v>
      </c>
      <c r="I129" s="179" t="s">
        <v>79</v>
      </c>
      <c r="J129" s="309" t="s">
        <v>212</v>
      </c>
      <c r="K129" s="179" t="s">
        <v>107</v>
      </c>
      <c r="L129" s="179" t="s">
        <v>86</v>
      </c>
      <c r="M129" s="374">
        <v>40</v>
      </c>
      <c r="N129" s="191" t="s">
        <v>108</v>
      </c>
      <c r="O129" s="179" t="s">
        <v>192</v>
      </c>
      <c r="P129" s="179" t="s">
        <v>75</v>
      </c>
      <c r="Q129" s="179" t="s">
        <v>76</v>
      </c>
      <c r="R129" s="200" t="s">
        <v>77</v>
      </c>
      <c r="S129" s="200" t="s">
        <v>109</v>
      </c>
      <c r="T129" s="203">
        <f>V129+Y129</f>
        <v>33460</v>
      </c>
      <c r="U129" s="203" t="s">
        <v>98</v>
      </c>
      <c r="V129" s="178">
        <v>28441</v>
      </c>
      <c r="W129" s="178" t="s">
        <v>79</v>
      </c>
      <c r="X129" s="178" t="s">
        <v>79</v>
      </c>
      <c r="Y129" s="178">
        <v>5019</v>
      </c>
      <c r="Z129" s="178" t="s">
        <v>79</v>
      </c>
      <c r="AA129" s="178" t="s">
        <v>79</v>
      </c>
      <c r="AB129" s="178">
        <v>15032.75</v>
      </c>
      <c r="AC129" s="191" t="s">
        <v>110</v>
      </c>
      <c r="AD129" s="189" t="s">
        <v>79</v>
      </c>
      <c r="AE129" s="189">
        <f>V129+Y129</f>
        <v>33460</v>
      </c>
      <c r="AF129" s="191" t="s">
        <v>79</v>
      </c>
      <c r="AG129" s="191" t="s">
        <v>33</v>
      </c>
      <c r="AH129" s="191" t="s">
        <v>252</v>
      </c>
      <c r="AI129" s="191" t="s">
        <v>253</v>
      </c>
      <c r="AJ129" s="191"/>
    </row>
    <row r="130" spans="2:36" s="36" customFormat="1" ht="59.15" customHeight="1" x14ac:dyDescent="0.35">
      <c r="B130" s="180"/>
      <c r="C130" s="180"/>
      <c r="D130" s="180"/>
      <c r="E130" s="183"/>
      <c r="F130" s="183"/>
      <c r="G130" s="183"/>
      <c r="H130" s="180"/>
      <c r="I130" s="180"/>
      <c r="J130" s="311"/>
      <c r="K130" s="181"/>
      <c r="L130" s="181"/>
      <c r="M130" s="376"/>
      <c r="N130" s="192"/>
      <c r="O130" s="180"/>
      <c r="P130" s="180"/>
      <c r="Q130" s="180"/>
      <c r="R130" s="201"/>
      <c r="S130" s="201"/>
      <c r="T130" s="204"/>
      <c r="U130" s="204"/>
      <c r="V130" s="197"/>
      <c r="W130" s="197"/>
      <c r="X130" s="197"/>
      <c r="Y130" s="197"/>
      <c r="Z130" s="197"/>
      <c r="AA130" s="197"/>
      <c r="AB130" s="197"/>
      <c r="AC130" s="192"/>
      <c r="AD130" s="187"/>
      <c r="AE130" s="187"/>
      <c r="AF130" s="180"/>
      <c r="AG130" s="192"/>
      <c r="AH130" s="192"/>
      <c r="AI130" s="192"/>
      <c r="AJ130" s="180"/>
    </row>
    <row r="131" spans="2:36" s="36" customFormat="1" ht="121" customHeight="1" x14ac:dyDescent="0.35">
      <c r="B131" s="181"/>
      <c r="C131" s="181"/>
      <c r="D131" s="181"/>
      <c r="E131" s="184"/>
      <c r="F131" s="184"/>
      <c r="G131" s="184"/>
      <c r="H131" s="181"/>
      <c r="I131" s="181"/>
      <c r="J131" s="12" t="s">
        <v>127</v>
      </c>
      <c r="K131" s="8" t="s">
        <v>128</v>
      </c>
      <c r="L131" s="8" t="s">
        <v>85</v>
      </c>
      <c r="M131" s="53">
        <v>16</v>
      </c>
      <c r="N131" s="193"/>
      <c r="O131" s="181"/>
      <c r="P131" s="181"/>
      <c r="Q131" s="181"/>
      <c r="R131" s="202"/>
      <c r="S131" s="202"/>
      <c r="T131" s="205"/>
      <c r="U131" s="205"/>
      <c r="V131" s="198"/>
      <c r="W131" s="198"/>
      <c r="X131" s="198"/>
      <c r="Y131" s="198"/>
      <c r="Z131" s="198"/>
      <c r="AA131" s="198"/>
      <c r="AB131" s="198"/>
      <c r="AC131" s="193"/>
      <c r="AD131" s="188"/>
      <c r="AE131" s="188"/>
      <c r="AF131" s="181"/>
      <c r="AG131" s="193"/>
      <c r="AH131" s="193"/>
      <c r="AI131" s="193"/>
      <c r="AJ131" s="181"/>
    </row>
    <row r="132" spans="2:36" s="36" customFormat="1" ht="93" customHeight="1" x14ac:dyDescent="0.35">
      <c r="B132" s="242" t="s">
        <v>695</v>
      </c>
      <c r="C132" s="242" t="s">
        <v>195</v>
      </c>
      <c r="D132" s="242" t="s">
        <v>66</v>
      </c>
      <c r="E132" s="248" t="s">
        <v>67</v>
      </c>
      <c r="F132" s="248" t="s">
        <v>134</v>
      </c>
      <c r="G132" s="248" t="s">
        <v>147</v>
      </c>
      <c r="H132" s="242" t="s">
        <v>70</v>
      </c>
      <c r="I132" s="242" t="s">
        <v>79</v>
      </c>
      <c r="J132" s="395" t="s">
        <v>212</v>
      </c>
      <c r="K132" s="242" t="s">
        <v>107</v>
      </c>
      <c r="L132" s="242" t="s">
        <v>86</v>
      </c>
      <c r="M132" s="397">
        <v>40</v>
      </c>
      <c r="N132" s="265" t="s">
        <v>108</v>
      </c>
      <c r="O132" s="242" t="s">
        <v>192</v>
      </c>
      <c r="P132" s="242" t="s">
        <v>75</v>
      </c>
      <c r="Q132" s="242" t="s">
        <v>76</v>
      </c>
      <c r="R132" s="253" t="s">
        <v>77</v>
      </c>
      <c r="S132" s="253" t="s">
        <v>109</v>
      </c>
      <c r="T132" s="312">
        <f>V132+Y132</f>
        <v>29700</v>
      </c>
      <c r="U132" s="312">
        <f>T132</f>
        <v>29700</v>
      </c>
      <c r="V132" s="256">
        <v>25245</v>
      </c>
      <c r="W132" s="256" t="s">
        <v>79</v>
      </c>
      <c r="X132" s="256" t="s">
        <v>79</v>
      </c>
      <c r="Y132" s="256">
        <v>4455</v>
      </c>
      <c r="Z132" s="256" t="s">
        <v>79</v>
      </c>
      <c r="AA132" s="256" t="s">
        <v>79</v>
      </c>
      <c r="AB132" s="256">
        <v>13343.48</v>
      </c>
      <c r="AC132" s="265" t="s">
        <v>110</v>
      </c>
      <c r="AD132" s="381" t="s">
        <v>79</v>
      </c>
      <c r="AE132" s="381">
        <f>V132+Y132</f>
        <v>29700</v>
      </c>
      <c r="AF132" s="265" t="s">
        <v>79</v>
      </c>
      <c r="AG132" s="265" t="s">
        <v>33</v>
      </c>
      <c r="AH132" s="265" t="s">
        <v>180</v>
      </c>
      <c r="AI132" s="265" t="s">
        <v>165</v>
      </c>
      <c r="AJ132" s="265"/>
    </row>
    <row r="133" spans="2:36" s="36" customFormat="1" ht="59.15" customHeight="1" x14ac:dyDescent="0.35">
      <c r="B133" s="243"/>
      <c r="C133" s="243"/>
      <c r="D133" s="243"/>
      <c r="E133" s="249"/>
      <c r="F133" s="249"/>
      <c r="G133" s="249"/>
      <c r="H133" s="243"/>
      <c r="I133" s="243"/>
      <c r="J133" s="396"/>
      <c r="K133" s="244"/>
      <c r="L133" s="244"/>
      <c r="M133" s="398"/>
      <c r="N133" s="269"/>
      <c r="O133" s="243"/>
      <c r="P133" s="243"/>
      <c r="Q133" s="243"/>
      <c r="R133" s="254"/>
      <c r="S133" s="254"/>
      <c r="T133" s="313"/>
      <c r="U133" s="313"/>
      <c r="V133" s="257"/>
      <c r="W133" s="257"/>
      <c r="X133" s="257"/>
      <c r="Y133" s="257"/>
      <c r="Z133" s="257"/>
      <c r="AA133" s="257"/>
      <c r="AB133" s="257"/>
      <c r="AC133" s="269"/>
      <c r="AD133" s="382"/>
      <c r="AE133" s="382"/>
      <c r="AF133" s="243"/>
      <c r="AG133" s="269"/>
      <c r="AH133" s="269"/>
      <c r="AI133" s="269"/>
      <c r="AJ133" s="243"/>
    </row>
    <row r="134" spans="2:36" s="36" customFormat="1" ht="121" customHeight="1" x14ac:dyDescent="0.35">
      <c r="B134" s="244"/>
      <c r="C134" s="244"/>
      <c r="D134" s="244"/>
      <c r="E134" s="250"/>
      <c r="F134" s="250"/>
      <c r="G134" s="250"/>
      <c r="H134" s="244"/>
      <c r="I134" s="244"/>
      <c r="J134" s="21" t="s">
        <v>127</v>
      </c>
      <c r="K134" s="29" t="s">
        <v>128</v>
      </c>
      <c r="L134" s="29" t="s">
        <v>85</v>
      </c>
      <c r="M134" s="61">
        <v>13</v>
      </c>
      <c r="N134" s="270"/>
      <c r="O134" s="244"/>
      <c r="P134" s="244"/>
      <c r="Q134" s="244"/>
      <c r="R134" s="255"/>
      <c r="S134" s="255"/>
      <c r="T134" s="314"/>
      <c r="U134" s="314"/>
      <c r="V134" s="258"/>
      <c r="W134" s="258"/>
      <c r="X134" s="258"/>
      <c r="Y134" s="258"/>
      <c r="Z134" s="258"/>
      <c r="AA134" s="258"/>
      <c r="AB134" s="258"/>
      <c r="AC134" s="270"/>
      <c r="AD134" s="383"/>
      <c r="AE134" s="383"/>
      <c r="AF134" s="244"/>
      <c r="AG134" s="270"/>
      <c r="AH134" s="270"/>
      <c r="AI134" s="270"/>
      <c r="AJ134" s="244"/>
    </row>
    <row r="135" spans="2:36" s="36" customFormat="1" ht="93" customHeight="1" x14ac:dyDescent="0.35">
      <c r="B135" s="179" t="s">
        <v>208</v>
      </c>
      <c r="C135" s="179" t="s">
        <v>209</v>
      </c>
      <c r="D135" s="179" t="s">
        <v>66</v>
      </c>
      <c r="E135" s="182" t="s">
        <v>67</v>
      </c>
      <c r="F135" s="182" t="s">
        <v>134</v>
      </c>
      <c r="G135" s="182" t="s">
        <v>147</v>
      </c>
      <c r="H135" s="179" t="s">
        <v>70</v>
      </c>
      <c r="I135" s="179" t="s">
        <v>79</v>
      </c>
      <c r="J135" s="309" t="s">
        <v>111</v>
      </c>
      <c r="K135" s="179" t="s">
        <v>112</v>
      </c>
      <c r="L135" s="179" t="s">
        <v>85</v>
      </c>
      <c r="M135" s="374">
        <v>1</v>
      </c>
      <c r="N135" s="191" t="s">
        <v>108</v>
      </c>
      <c r="O135" s="179" t="s">
        <v>192</v>
      </c>
      <c r="P135" s="179" t="s">
        <v>75</v>
      </c>
      <c r="Q135" s="179" t="s">
        <v>76</v>
      </c>
      <c r="R135" s="200" t="s">
        <v>77</v>
      </c>
      <c r="S135" s="200" t="s">
        <v>109</v>
      </c>
      <c r="T135" s="203">
        <f>V135+Y135</f>
        <v>64200</v>
      </c>
      <c r="U135" s="203" t="s">
        <v>98</v>
      </c>
      <c r="V135" s="178">
        <v>54570</v>
      </c>
      <c r="W135" s="178" t="s">
        <v>79</v>
      </c>
      <c r="X135" s="178" t="s">
        <v>79</v>
      </c>
      <c r="Y135" s="178">
        <v>9630</v>
      </c>
      <c r="Z135" s="178" t="s">
        <v>79</v>
      </c>
      <c r="AA135" s="178" t="s">
        <v>79</v>
      </c>
      <c r="AB135" s="178">
        <v>28843.48</v>
      </c>
      <c r="AC135" s="191" t="s">
        <v>110</v>
      </c>
      <c r="AD135" s="189" t="s">
        <v>79</v>
      </c>
      <c r="AE135" s="189">
        <f>V135+Y135</f>
        <v>64200</v>
      </c>
      <c r="AF135" s="191" t="s">
        <v>79</v>
      </c>
      <c r="AG135" s="191" t="s">
        <v>33</v>
      </c>
      <c r="AH135" s="191" t="s">
        <v>252</v>
      </c>
      <c r="AI135" s="191" t="s">
        <v>253</v>
      </c>
      <c r="AJ135" s="191"/>
    </row>
    <row r="136" spans="2:36" s="36" customFormat="1" ht="59.15" customHeight="1" x14ac:dyDescent="0.35">
      <c r="B136" s="180"/>
      <c r="C136" s="180"/>
      <c r="D136" s="180"/>
      <c r="E136" s="183"/>
      <c r="F136" s="183"/>
      <c r="G136" s="183"/>
      <c r="H136" s="180"/>
      <c r="I136" s="180"/>
      <c r="J136" s="311"/>
      <c r="K136" s="181"/>
      <c r="L136" s="181"/>
      <c r="M136" s="376"/>
      <c r="N136" s="192"/>
      <c r="O136" s="180"/>
      <c r="P136" s="180"/>
      <c r="Q136" s="180"/>
      <c r="R136" s="201"/>
      <c r="S136" s="201"/>
      <c r="T136" s="204"/>
      <c r="U136" s="204"/>
      <c r="V136" s="197"/>
      <c r="W136" s="197"/>
      <c r="X136" s="197"/>
      <c r="Y136" s="197"/>
      <c r="Z136" s="197"/>
      <c r="AA136" s="197"/>
      <c r="AB136" s="197"/>
      <c r="AC136" s="192"/>
      <c r="AD136" s="187"/>
      <c r="AE136" s="187"/>
      <c r="AF136" s="180"/>
      <c r="AG136" s="192"/>
      <c r="AH136" s="192"/>
      <c r="AI136" s="192"/>
      <c r="AJ136" s="180"/>
    </row>
    <row r="137" spans="2:36" s="36" customFormat="1" ht="121" customHeight="1" x14ac:dyDescent="0.35">
      <c r="B137" s="181"/>
      <c r="C137" s="181"/>
      <c r="D137" s="181"/>
      <c r="E137" s="184"/>
      <c r="F137" s="184"/>
      <c r="G137" s="184"/>
      <c r="H137" s="181"/>
      <c r="I137" s="181"/>
      <c r="J137" s="12" t="s">
        <v>127</v>
      </c>
      <c r="K137" s="8" t="s">
        <v>128</v>
      </c>
      <c r="L137" s="8" t="s">
        <v>85</v>
      </c>
      <c r="M137" s="53">
        <v>5</v>
      </c>
      <c r="N137" s="193"/>
      <c r="O137" s="181"/>
      <c r="P137" s="181"/>
      <c r="Q137" s="181"/>
      <c r="R137" s="202"/>
      <c r="S137" s="202"/>
      <c r="T137" s="205"/>
      <c r="U137" s="205"/>
      <c r="V137" s="198"/>
      <c r="W137" s="198"/>
      <c r="X137" s="198"/>
      <c r="Y137" s="198"/>
      <c r="Z137" s="198"/>
      <c r="AA137" s="198"/>
      <c r="AB137" s="198"/>
      <c r="AC137" s="193"/>
      <c r="AD137" s="188"/>
      <c r="AE137" s="188"/>
      <c r="AF137" s="181"/>
      <c r="AG137" s="193"/>
      <c r="AH137" s="193"/>
      <c r="AI137" s="193"/>
      <c r="AJ137" s="181"/>
    </row>
    <row r="138" spans="2:36" s="36" customFormat="1" ht="125.5" customHeight="1" x14ac:dyDescent="0.35">
      <c r="B138" s="179" t="s">
        <v>1098</v>
      </c>
      <c r="C138" s="179" t="s">
        <v>195</v>
      </c>
      <c r="D138" s="179" t="s">
        <v>66</v>
      </c>
      <c r="E138" s="182" t="s">
        <v>67</v>
      </c>
      <c r="F138" s="182" t="s">
        <v>134</v>
      </c>
      <c r="G138" s="182" t="s">
        <v>147</v>
      </c>
      <c r="H138" s="179" t="s">
        <v>70</v>
      </c>
      <c r="I138" s="179" t="s">
        <v>79</v>
      </c>
      <c r="J138" s="12" t="s">
        <v>212</v>
      </c>
      <c r="K138" s="8" t="s">
        <v>107</v>
      </c>
      <c r="L138" s="8" t="s">
        <v>86</v>
      </c>
      <c r="M138" s="53">
        <v>40</v>
      </c>
      <c r="N138" s="191" t="s">
        <v>108</v>
      </c>
      <c r="O138" s="179" t="s">
        <v>158</v>
      </c>
      <c r="P138" s="179" t="s">
        <v>75</v>
      </c>
      <c r="Q138" s="179" t="s">
        <v>76</v>
      </c>
      <c r="R138" s="200" t="s">
        <v>77</v>
      </c>
      <c r="S138" s="200" t="s">
        <v>109</v>
      </c>
      <c r="T138" s="203">
        <f>V138+Y138</f>
        <v>64200</v>
      </c>
      <c r="U138" s="203" t="s">
        <v>98</v>
      </c>
      <c r="V138" s="178">
        <v>54570</v>
      </c>
      <c r="W138" s="178" t="s">
        <v>79</v>
      </c>
      <c r="X138" s="178" t="s">
        <v>79</v>
      </c>
      <c r="Y138" s="178">
        <v>9630</v>
      </c>
      <c r="Z138" s="178" t="s">
        <v>79</v>
      </c>
      <c r="AA138" s="178" t="s">
        <v>79</v>
      </c>
      <c r="AB138" s="178">
        <v>28843.48</v>
      </c>
      <c r="AC138" s="191" t="s">
        <v>110</v>
      </c>
      <c r="AD138" s="189" t="s">
        <v>79</v>
      </c>
      <c r="AE138" s="189">
        <f>V138+Y138</f>
        <v>64200</v>
      </c>
      <c r="AF138" s="191" t="s">
        <v>79</v>
      </c>
      <c r="AG138" s="191" t="s">
        <v>33</v>
      </c>
      <c r="AH138" s="191" t="s">
        <v>1099</v>
      </c>
      <c r="AI138" s="191" t="s">
        <v>253</v>
      </c>
      <c r="AJ138" s="191"/>
    </row>
    <row r="139" spans="2:36" s="36" customFormat="1" ht="80.25" customHeight="1" x14ac:dyDescent="0.35">
      <c r="B139" s="181"/>
      <c r="C139" s="181"/>
      <c r="D139" s="181"/>
      <c r="E139" s="184"/>
      <c r="F139" s="184"/>
      <c r="G139" s="184"/>
      <c r="H139" s="181"/>
      <c r="I139" s="181"/>
      <c r="J139" s="12" t="s">
        <v>127</v>
      </c>
      <c r="K139" s="8" t="s">
        <v>128</v>
      </c>
      <c r="L139" s="8" t="s">
        <v>85</v>
      </c>
      <c r="M139" s="53">
        <v>30</v>
      </c>
      <c r="N139" s="193"/>
      <c r="O139" s="181"/>
      <c r="P139" s="181"/>
      <c r="Q139" s="181"/>
      <c r="R139" s="202"/>
      <c r="S139" s="202"/>
      <c r="T139" s="205"/>
      <c r="U139" s="205"/>
      <c r="V139" s="198"/>
      <c r="W139" s="198"/>
      <c r="X139" s="198"/>
      <c r="Y139" s="198"/>
      <c r="Z139" s="198"/>
      <c r="AA139" s="198"/>
      <c r="AB139" s="198"/>
      <c r="AC139" s="193"/>
      <c r="AD139" s="188"/>
      <c r="AE139" s="188"/>
      <c r="AF139" s="181"/>
      <c r="AG139" s="193"/>
      <c r="AH139" s="193"/>
      <c r="AI139" s="193"/>
      <c r="AJ139" s="181"/>
    </row>
    <row r="140" spans="2:36" s="36" customFormat="1" ht="93" customHeight="1" x14ac:dyDescent="0.35">
      <c r="B140" s="15" t="s">
        <v>1100</v>
      </c>
      <c r="C140" s="179" t="s">
        <v>1101</v>
      </c>
      <c r="D140" s="179" t="s">
        <v>66</v>
      </c>
      <c r="E140" s="179" t="s">
        <v>67</v>
      </c>
      <c r="F140" s="179" t="s">
        <v>134</v>
      </c>
      <c r="G140" s="179" t="s">
        <v>147</v>
      </c>
      <c r="H140" s="179" t="s">
        <v>70</v>
      </c>
      <c r="I140" s="179" t="s">
        <v>79</v>
      </c>
      <c r="J140" s="309" t="s">
        <v>212</v>
      </c>
      <c r="K140" s="179" t="s">
        <v>107</v>
      </c>
      <c r="L140" s="179" t="s">
        <v>86</v>
      </c>
      <c r="M140" s="374">
        <v>40</v>
      </c>
      <c r="N140" s="191" t="s">
        <v>108</v>
      </c>
      <c r="O140" s="179" t="s">
        <v>192</v>
      </c>
      <c r="P140" s="179" t="s">
        <v>75</v>
      </c>
      <c r="Q140" s="179" t="s">
        <v>76</v>
      </c>
      <c r="R140" s="200" t="s">
        <v>77</v>
      </c>
      <c r="S140" s="200" t="s">
        <v>109</v>
      </c>
      <c r="T140" s="203">
        <f>V140+Y140</f>
        <v>29509.95</v>
      </c>
      <c r="U140" s="203" t="s">
        <v>98</v>
      </c>
      <c r="V140" s="178">
        <v>25083.45</v>
      </c>
      <c r="W140" s="178" t="s">
        <v>79</v>
      </c>
      <c r="X140" s="178" t="s">
        <v>79</v>
      </c>
      <c r="Y140" s="178">
        <v>4426.5</v>
      </c>
      <c r="Z140" s="178" t="s">
        <v>79</v>
      </c>
      <c r="AA140" s="178" t="s">
        <v>79</v>
      </c>
      <c r="AB140" s="178">
        <v>13258.1</v>
      </c>
      <c r="AC140" s="191" t="s">
        <v>110</v>
      </c>
      <c r="AD140" s="189" t="s">
        <v>79</v>
      </c>
      <c r="AE140" s="189">
        <f>V140+Y140</f>
        <v>29509.95</v>
      </c>
      <c r="AF140" s="191" t="s">
        <v>79</v>
      </c>
      <c r="AG140" s="191" t="s">
        <v>33</v>
      </c>
      <c r="AH140" s="191" t="s">
        <v>253</v>
      </c>
      <c r="AI140" s="191" t="s">
        <v>257</v>
      </c>
      <c r="AJ140" s="191"/>
    </row>
    <row r="141" spans="2:36" s="36" customFormat="1" ht="18.649999999999999" customHeight="1" x14ac:dyDescent="0.35">
      <c r="B141" s="157"/>
      <c r="C141" s="180"/>
      <c r="D141" s="180"/>
      <c r="E141" s="180"/>
      <c r="F141" s="180"/>
      <c r="G141" s="180"/>
      <c r="H141" s="180"/>
      <c r="I141" s="180"/>
      <c r="J141" s="311"/>
      <c r="K141" s="181"/>
      <c r="L141" s="181"/>
      <c r="M141" s="376"/>
      <c r="N141" s="192"/>
      <c r="O141" s="180"/>
      <c r="P141" s="180"/>
      <c r="Q141" s="180"/>
      <c r="R141" s="201"/>
      <c r="S141" s="201"/>
      <c r="T141" s="204"/>
      <c r="U141" s="204"/>
      <c r="V141" s="197"/>
      <c r="W141" s="197"/>
      <c r="X141" s="197"/>
      <c r="Y141" s="197"/>
      <c r="Z141" s="197"/>
      <c r="AA141" s="197"/>
      <c r="AB141" s="197"/>
      <c r="AC141" s="192"/>
      <c r="AD141" s="187"/>
      <c r="AE141" s="187"/>
      <c r="AF141" s="192"/>
      <c r="AG141" s="192"/>
      <c r="AH141" s="192"/>
      <c r="AI141" s="192"/>
      <c r="AJ141" s="192"/>
    </row>
    <row r="142" spans="2:36" s="36" customFormat="1" ht="51" customHeight="1" x14ac:dyDescent="0.35">
      <c r="B142" s="180"/>
      <c r="C142" s="180"/>
      <c r="D142" s="180"/>
      <c r="E142" s="180"/>
      <c r="F142" s="180"/>
      <c r="G142" s="180"/>
      <c r="H142" s="180"/>
      <c r="I142" s="180"/>
      <c r="J142" s="12" t="s">
        <v>127</v>
      </c>
      <c r="K142" s="8" t="s">
        <v>128</v>
      </c>
      <c r="L142" s="8" t="s">
        <v>85</v>
      </c>
      <c r="M142" s="53">
        <v>20</v>
      </c>
      <c r="N142" s="192"/>
      <c r="O142" s="180"/>
      <c r="P142" s="180"/>
      <c r="Q142" s="180"/>
      <c r="R142" s="201"/>
      <c r="S142" s="201"/>
      <c r="T142" s="204"/>
      <c r="U142" s="204"/>
      <c r="V142" s="197"/>
      <c r="W142" s="197"/>
      <c r="X142" s="197"/>
      <c r="Y142" s="197"/>
      <c r="Z142" s="197"/>
      <c r="AA142" s="197"/>
      <c r="AB142" s="197"/>
      <c r="AC142" s="192"/>
      <c r="AD142" s="187"/>
      <c r="AE142" s="187"/>
      <c r="AF142" s="192"/>
      <c r="AG142" s="192"/>
      <c r="AH142" s="192"/>
      <c r="AI142" s="192"/>
      <c r="AJ142" s="192"/>
    </row>
    <row r="143" spans="2:36" s="36" customFormat="1" ht="50.5" customHeight="1" x14ac:dyDescent="0.35">
      <c r="B143" s="181"/>
      <c r="C143" s="181"/>
      <c r="D143" s="181"/>
      <c r="E143" s="181"/>
      <c r="F143" s="181"/>
      <c r="G143" s="181"/>
      <c r="H143" s="181"/>
      <c r="I143" s="181"/>
      <c r="J143" s="12" t="s">
        <v>111</v>
      </c>
      <c r="K143" s="12" t="s">
        <v>112</v>
      </c>
      <c r="L143" s="8" t="s">
        <v>85</v>
      </c>
      <c r="M143" s="53">
        <v>1</v>
      </c>
      <c r="N143" s="193"/>
      <c r="O143" s="181"/>
      <c r="P143" s="181"/>
      <c r="Q143" s="181"/>
      <c r="R143" s="202"/>
      <c r="S143" s="202"/>
      <c r="T143" s="205"/>
      <c r="U143" s="205"/>
      <c r="V143" s="198"/>
      <c r="W143" s="198"/>
      <c r="X143" s="198"/>
      <c r="Y143" s="198"/>
      <c r="Z143" s="198"/>
      <c r="AA143" s="198"/>
      <c r="AB143" s="198"/>
      <c r="AC143" s="193"/>
      <c r="AD143" s="188"/>
      <c r="AE143" s="188"/>
      <c r="AF143" s="193"/>
      <c r="AG143" s="193"/>
      <c r="AH143" s="193"/>
      <c r="AI143" s="193"/>
      <c r="AJ143" s="193"/>
    </row>
    <row r="144" spans="2:36" s="36" customFormat="1" ht="132" customHeight="1" x14ac:dyDescent="0.35">
      <c r="B144" s="167" t="s">
        <v>145</v>
      </c>
      <c r="C144" s="167" t="s">
        <v>146</v>
      </c>
      <c r="D144" s="167" t="s">
        <v>106</v>
      </c>
      <c r="E144" s="166" t="s">
        <v>67</v>
      </c>
      <c r="F144" s="166" t="s">
        <v>134</v>
      </c>
      <c r="G144" s="166" t="s">
        <v>147</v>
      </c>
      <c r="H144" s="167" t="s">
        <v>70</v>
      </c>
      <c r="I144" s="167" t="s">
        <v>79</v>
      </c>
      <c r="J144" s="12" t="s">
        <v>212</v>
      </c>
      <c r="K144" s="8" t="s">
        <v>107</v>
      </c>
      <c r="L144" s="8" t="s">
        <v>86</v>
      </c>
      <c r="M144" s="8">
        <v>40</v>
      </c>
      <c r="N144" s="168" t="s">
        <v>108</v>
      </c>
      <c r="O144" s="167" t="s">
        <v>148</v>
      </c>
      <c r="P144" s="167" t="s">
        <v>75</v>
      </c>
      <c r="Q144" s="167" t="s">
        <v>76</v>
      </c>
      <c r="R144" s="170" t="s">
        <v>77</v>
      </c>
      <c r="S144" s="170" t="s">
        <v>109</v>
      </c>
      <c r="T144" s="171">
        <f>V144+Y144</f>
        <v>165600</v>
      </c>
      <c r="U144" s="171" t="s">
        <v>79</v>
      </c>
      <c r="V144" s="178">
        <v>140760</v>
      </c>
      <c r="W144" s="173" t="s">
        <v>79</v>
      </c>
      <c r="X144" s="173" t="s">
        <v>79</v>
      </c>
      <c r="Y144" s="173">
        <v>24840</v>
      </c>
      <c r="Z144" s="173" t="s">
        <v>98</v>
      </c>
      <c r="AA144" s="173" t="s">
        <v>79</v>
      </c>
      <c r="AB144" s="173">
        <v>74400</v>
      </c>
      <c r="AC144" s="168" t="s">
        <v>149</v>
      </c>
      <c r="AD144" s="175" t="s">
        <v>79</v>
      </c>
      <c r="AE144" s="175">
        <f>V144+Y144</f>
        <v>165600</v>
      </c>
      <c r="AF144" s="168" t="s">
        <v>79</v>
      </c>
      <c r="AG144" s="168" t="s">
        <v>33</v>
      </c>
      <c r="AH144" s="168" t="s">
        <v>161</v>
      </c>
      <c r="AI144" s="168" t="s">
        <v>162</v>
      </c>
      <c r="AJ144" s="168"/>
    </row>
    <row r="145" spans="2:36" s="36" customFormat="1" ht="86.15" customHeight="1" x14ac:dyDescent="0.35">
      <c r="B145" s="167"/>
      <c r="C145" s="167"/>
      <c r="D145" s="167"/>
      <c r="E145" s="166"/>
      <c r="F145" s="166"/>
      <c r="G145" s="166"/>
      <c r="H145" s="167"/>
      <c r="I145" s="167"/>
      <c r="J145" s="12" t="s">
        <v>111</v>
      </c>
      <c r="K145" s="8" t="s">
        <v>112</v>
      </c>
      <c r="L145" s="8" t="s">
        <v>85</v>
      </c>
      <c r="M145" s="8">
        <v>1</v>
      </c>
      <c r="N145" s="168"/>
      <c r="O145" s="167"/>
      <c r="P145" s="167"/>
      <c r="Q145" s="167"/>
      <c r="R145" s="170"/>
      <c r="S145" s="170"/>
      <c r="T145" s="171"/>
      <c r="U145" s="171"/>
      <c r="V145" s="197"/>
      <c r="W145" s="173"/>
      <c r="X145" s="173"/>
      <c r="Y145" s="173"/>
      <c r="Z145" s="173"/>
      <c r="AA145" s="173"/>
      <c r="AB145" s="173"/>
      <c r="AC145" s="168"/>
      <c r="AD145" s="175"/>
      <c r="AE145" s="175"/>
      <c r="AF145" s="167"/>
      <c r="AG145" s="168"/>
      <c r="AH145" s="168"/>
      <c r="AI145" s="168"/>
      <c r="AJ145" s="167"/>
    </row>
    <row r="146" spans="2:36" s="36" customFormat="1" ht="59.15" customHeight="1" x14ac:dyDescent="0.35">
      <c r="B146" s="167"/>
      <c r="C146" s="167"/>
      <c r="D146" s="167"/>
      <c r="E146" s="166"/>
      <c r="F146" s="166"/>
      <c r="G146" s="166"/>
      <c r="H146" s="167"/>
      <c r="I146" s="167"/>
      <c r="J146" s="12" t="s">
        <v>127</v>
      </c>
      <c r="K146" s="8" t="s">
        <v>128</v>
      </c>
      <c r="L146" s="8" t="s">
        <v>85</v>
      </c>
      <c r="M146" s="53">
        <v>104</v>
      </c>
      <c r="N146" s="168"/>
      <c r="O146" s="167"/>
      <c r="P146" s="167"/>
      <c r="Q146" s="167"/>
      <c r="R146" s="170"/>
      <c r="S146" s="170"/>
      <c r="T146" s="171"/>
      <c r="U146" s="171"/>
      <c r="V146" s="198"/>
      <c r="W146" s="173"/>
      <c r="X146" s="173"/>
      <c r="Y146" s="173"/>
      <c r="Z146" s="173"/>
      <c r="AA146" s="173"/>
      <c r="AB146" s="173"/>
      <c r="AC146" s="168"/>
      <c r="AD146" s="175"/>
      <c r="AE146" s="175"/>
      <c r="AF146" s="167"/>
      <c r="AG146" s="168"/>
      <c r="AH146" s="168"/>
      <c r="AI146" s="168"/>
      <c r="AJ146" s="167"/>
    </row>
    <row r="147" spans="2:36" s="36" customFormat="1" ht="104.15" customHeight="1" x14ac:dyDescent="0.35">
      <c r="B147" s="167" t="s">
        <v>151</v>
      </c>
      <c r="C147" s="167" t="s">
        <v>152</v>
      </c>
      <c r="D147" s="167" t="s">
        <v>106</v>
      </c>
      <c r="E147" s="166" t="s">
        <v>67</v>
      </c>
      <c r="F147" s="166" t="s">
        <v>134</v>
      </c>
      <c r="G147" s="166" t="s">
        <v>147</v>
      </c>
      <c r="H147" s="179" t="s">
        <v>70</v>
      </c>
      <c r="I147" s="167" t="s">
        <v>79</v>
      </c>
      <c r="J147" s="12" t="s">
        <v>212</v>
      </c>
      <c r="K147" s="8" t="s">
        <v>107</v>
      </c>
      <c r="L147" s="8" t="s">
        <v>86</v>
      </c>
      <c r="M147" s="8">
        <v>40</v>
      </c>
      <c r="N147" s="168" t="s">
        <v>108</v>
      </c>
      <c r="O147" s="167" t="s">
        <v>153</v>
      </c>
      <c r="P147" s="167" t="s">
        <v>75</v>
      </c>
      <c r="Q147" s="167" t="s">
        <v>76</v>
      </c>
      <c r="R147" s="170" t="s">
        <v>77</v>
      </c>
      <c r="S147" s="200" t="s">
        <v>109</v>
      </c>
      <c r="T147" s="203">
        <f>V147+Y147</f>
        <v>138000</v>
      </c>
      <c r="U147" s="203" t="s">
        <v>504</v>
      </c>
      <c r="V147" s="178">
        <v>117300</v>
      </c>
      <c r="W147" s="178" t="s">
        <v>79</v>
      </c>
      <c r="X147" s="178" t="s">
        <v>79</v>
      </c>
      <c r="Y147" s="178">
        <v>20700</v>
      </c>
      <c r="Z147" s="178" t="s">
        <v>79</v>
      </c>
      <c r="AA147" s="178" t="s">
        <v>79</v>
      </c>
      <c r="AB147" s="178">
        <v>62000</v>
      </c>
      <c r="AC147" s="191" t="s">
        <v>110</v>
      </c>
      <c r="AD147" s="189" t="s">
        <v>79</v>
      </c>
      <c r="AE147" s="189">
        <f>V147+Y147</f>
        <v>138000</v>
      </c>
      <c r="AF147" s="191" t="s">
        <v>79</v>
      </c>
      <c r="AG147" s="168" t="s">
        <v>33</v>
      </c>
      <c r="AH147" s="168" t="s">
        <v>161</v>
      </c>
      <c r="AI147" s="168" t="s">
        <v>162</v>
      </c>
      <c r="AJ147" s="191"/>
    </row>
    <row r="148" spans="2:36" s="36" customFormat="1" ht="65.150000000000006" customHeight="1" x14ac:dyDescent="0.35">
      <c r="B148" s="167"/>
      <c r="C148" s="167"/>
      <c r="D148" s="167"/>
      <c r="E148" s="166"/>
      <c r="F148" s="166"/>
      <c r="G148" s="166"/>
      <c r="H148" s="180"/>
      <c r="I148" s="167"/>
      <c r="J148" s="12" t="s">
        <v>111</v>
      </c>
      <c r="K148" s="8" t="s">
        <v>112</v>
      </c>
      <c r="L148" s="8" t="s">
        <v>85</v>
      </c>
      <c r="M148" s="8">
        <v>1</v>
      </c>
      <c r="N148" s="168"/>
      <c r="O148" s="167"/>
      <c r="P148" s="167"/>
      <c r="Q148" s="167"/>
      <c r="R148" s="170"/>
      <c r="S148" s="201"/>
      <c r="T148" s="204"/>
      <c r="U148" s="204"/>
      <c r="V148" s="197"/>
      <c r="W148" s="197"/>
      <c r="X148" s="197"/>
      <c r="Y148" s="197"/>
      <c r="Z148" s="197"/>
      <c r="AA148" s="197"/>
      <c r="AB148" s="197"/>
      <c r="AC148" s="192"/>
      <c r="AD148" s="187"/>
      <c r="AE148" s="187"/>
      <c r="AF148" s="180"/>
      <c r="AG148" s="168"/>
      <c r="AH148" s="168"/>
      <c r="AI148" s="168"/>
      <c r="AJ148" s="180"/>
    </row>
    <row r="149" spans="2:36" s="36" customFormat="1" ht="101.15" customHeight="1" x14ac:dyDescent="0.35">
      <c r="B149" s="167"/>
      <c r="C149" s="167"/>
      <c r="D149" s="167"/>
      <c r="E149" s="166"/>
      <c r="F149" s="166"/>
      <c r="G149" s="166"/>
      <c r="H149" s="181"/>
      <c r="I149" s="167"/>
      <c r="J149" s="12" t="s">
        <v>127</v>
      </c>
      <c r="K149" s="8" t="s">
        <v>128</v>
      </c>
      <c r="L149" s="8" t="s">
        <v>85</v>
      </c>
      <c r="M149" s="53">
        <v>110</v>
      </c>
      <c r="N149" s="168"/>
      <c r="O149" s="167"/>
      <c r="P149" s="167"/>
      <c r="Q149" s="167"/>
      <c r="R149" s="170"/>
      <c r="S149" s="202"/>
      <c r="T149" s="205"/>
      <c r="U149" s="205"/>
      <c r="V149" s="198"/>
      <c r="W149" s="198"/>
      <c r="X149" s="198"/>
      <c r="Y149" s="198"/>
      <c r="Z149" s="198"/>
      <c r="AA149" s="198"/>
      <c r="AB149" s="198"/>
      <c r="AC149" s="193"/>
      <c r="AD149" s="188"/>
      <c r="AE149" s="188"/>
      <c r="AF149" s="181"/>
      <c r="AG149" s="168"/>
      <c r="AH149" s="168"/>
      <c r="AI149" s="168"/>
      <c r="AJ149" s="181"/>
    </row>
    <row r="150" spans="2:36" s="36" customFormat="1" ht="101.15" customHeight="1" x14ac:dyDescent="0.35">
      <c r="B150" s="179" t="s">
        <v>154</v>
      </c>
      <c r="C150" s="179" t="s">
        <v>155</v>
      </c>
      <c r="D150" s="179" t="s">
        <v>106</v>
      </c>
      <c r="E150" s="182" t="s">
        <v>67</v>
      </c>
      <c r="F150" s="182" t="s">
        <v>134</v>
      </c>
      <c r="G150" s="182" t="s">
        <v>147</v>
      </c>
      <c r="H150" s="179" t="s">
        <v>70</v>
      </c>
      <c r="I150" s="179" t="s">
        <v>79</v>
      </c>
      <c r="J150" s="12" t="s">
        <v>212</v>
      </c>
      <c r="K150" s="8" t="s">
        <v>107</v>
      </c>
      <c r="L150" s="8" t="s">
        <v>86</v>
      </c>
      <c r="M150" s="53">
        <v>40</v>
      </c>
      <c r="N150" s="191" t="s">
        <v>108</v>
      </c>
      <c r="O150" s="179" t="s">
        <v>148</v>
      </c>
      <c r="P150" s="179" t="s">
        <v>75</v>
      </c>
      <c r="Q150" s="179" t="s">
        <v>76</v>
      </c>
      <c r="R150" s="200" t="s">
        <v>77</v>
      </c>
      <c r="S150" s="200" t="s">
        <v>109</v>
      </c>
      <c r="T150" s="203">
        <f>V150+Y150</f>
        <v>85600</v>
      </c>
      <c r="U150" s="203" t="s">
        <v>79</v>
      </c>
      <c r="V150" s="178">
        <v>72760</v>
      </c>
      <c r="W150" s="178" t="s">
        <v>79</v>
      </c>
      <c r="X150" s="178" t="s">
        <v>79</v>
      </c>
      <c r="Y150" s="178">
        <v>12840</v>
      </c>
      <c r="Z150" s="178" t="s">
        <v>79</v>
      </c>
      <c r="AA150" s="178" t="s">
        <v>79</v>
      </c>
      <c r="AB150" s="178">
        <v>12840</v>
      </c>
      <c r="AC150" s="191" t="s">
        <v>110</v>
      </c>
      <c r="AD150" s="189" t="s">
        <v>79</v>
      </c>
      <c r="AE150" s="189">
        <f>V150+Y150</f>
        <v>85600</v>
      </c>
      <c r="AF150" s="191" t="s">
        <v>79</v>
      </c>
      <c r="AG150" s="168" t="s">
        <v>33</v>
      </c>
      <c r="AH150" s="168" t="s">
        <v>161</v>
      </c>
      <c r="AI150" s="168" t="s">
        <v>162</v>
      </c>
      <c r="AJ150" s="191"/>
    </row>
    <row r="151" spans="2:36" s="36" customFormat="1" ht="101.15" customHeight="1" x14ac:dyDescent="0.35">
      <c r="B151" s="180"/>
      <c r="C151" s="180"/>
      <c r="D151" s="180"/>
      <c r="E151" s="183"/>
      <c r="F151" s="183"/>
      <c r="G151" s="183"/>
      <c r="H151" s="180"/>
      <c r="I151" s="180"/>
      <c r="J151" s="12" t="s">
        <v>111</v>
      </c>
      <c r="K151" s="8" t="s">
        <v>112</v>
      </c>
      <c r="L151" s="8" t="s">
        <v>85</v>
      </c>
      <c r="M151" s="53">
        <v>1</v>
      </c>
      <c r="N151" s="192"/>
      <c r="O151" s="180"/>
      <c r="P151" s="180"/>
      <c r="Q151" s="180"/>
      <c r="R151" s="201"/>
      <c r="S151" s="201"/>
      <c r="T151" s="204"/>
      <c r="U151" s="204"/>
      <c r="V151" s="197"/>
      <c r="W151" s="197"/>
      <c r="X151" s="197"/>
      <c r="Y151" s="197"/>
      <c r="Z151" s="197"/>
      <c r="AA151" s="197"/>
      <c r="AB151" s="197"/>
      <c r="AC151" s="192"/>
      <c r="AD151" s="187"/>
      <c r="AE151" s="187"/>
      <c r="AF151" s="180"/>
      <c r="AG151" s="168"/>
      <c r="AH151" s="168"/>
      <c r="AI151" s="168"/>
      <c r="AJ151" s="180"/>
    </row>
    <row r="152" spans="2:36" s="36" customFormat="1" ht="115.5" customHeight="1" x14ac:dyDescent="0.35">
      <c r="B152" s="181"/>
      <c r="C152" s="181"/>
      <c r="D152" s="181"/>
      <c r="E152" s="184"/>
      <c r="F152" s="184"/>
      <c r="G152" s="184"/>
      <c r="H152" s="181"/>
      <c r="I152" s="181"/>
      <c r="J152" s="12" t="s">
        <v>127</v>
      </c>
      <c r="K152" s="8" t="s">
        <v>128</v>
      </c>
      <c r="L152" s="8" t="s">
        <v>85</v>
      </c>
      <c r="M152" s="53">
        <v>40</v>
      </c>
      <c r="N152" s="193"/>
      <c r="O152" s="181"/>
      <c r="P152" s="181"/>
      <c r="Q152" s="181"/>
      <c r="R152" s="202"/>
      <c r="S152" s="202"/>
      <c r="T152" s="205"/>
      <c r="U152" s="205"/>
      <c r="V152" s="198"/>
      <c r="W152" s="198"/>
      <c r="X152" s="198"/>
      <c r="Y152" s="198"/>
      <c r="Z152" s="198"/>
      <c r="AA152" s="198"/>
      <c r="AB152" s="198"/>
      <c r="AC152" s="193"/>
      <c r="AD152" s="188"/>
      <c r="AE152" s="188"/>
      <c r="AF152" s="181"/>
      <c r="AG152" s="168"/>
      <c r="AH152" s="168"/>
      <c r="AI152" s="168"/>
      <c r="AJ152" s="181"/>
    </row>
    <row r="153" spans="2:36" s="36" customFormat="1" ht="101.15" customHeight="1" x14ac:dyDescent="0.35">
      <c r="B153" s="179" t="s">
        <v>156</v>
      </c>
      <c r="C153" s="179" t="s">
        <v>157</v>
      </c>
      <c r="D153" s="179" t="s">
        <v>66</v>
      </c>
      <c r="E153" s="182" t="s">
        <v>67</v>
      </c>
      <c r="F153" s="182" t="s">
        <v>134</v>
      </c>
      <c r="G153" s="182" t="s">
        <v>147</v>
      </c>
      <c r="H153" s="179" t="s">
        <v>70</v>
      </c>
      <c r="I153" s="179" t="s">
        <v>79</v>
      </c>
      <c r="J153" s="12" t="s">
        <v>111</v>
      </c>
      <c r="K153" s="8" t="s">
        <v>112</v>
      </c>
      <c r="L153" s="8" t="s">
        <v>85</v>
      </c>
      <c r="M153" s="53">
        <v>2</v>
      </c>
      <c r="N153" s="191" t="s">
        <v>108</v>
      </c>
      <c r="O153" s="179" t="s">
        <v>158</v>
      </c>
      <c r="P153" s="179" t="s">
        <v>75</v>
      </c>
      <c r="Q153" s="179" t="s">
        <v>76</v>
      </c>
      <c r="R153" s="200" t="s">
        <v>77</v>
      </c>
      <c r="S153" s="200" t="s">
        <v>109</v>
      </c>
      <c r="T153" s="203">
        <f>V153+Y153</f>
        <v>60990.630000000005</v>
      </c>
      <c r="U153" s="203" t="s">
        <v>79</v>
      </c>
      <c r="V153" s="178">
        <v>51842.04</v>
      </c>
      <c r="W153" s="178" t="s">
        <v>79</v>
      </c>
      <c r="X153" s="178" t="s">
        <v>79</v>
      </c>
      <c r="Y153" s="178">
        <v>9148.59</v>
      </c>
      <c r="Z153" s="178" t="s">
        <v>79</v>
      </c>
      <c r="AA153" s="178" t="s">
        <v>79</v>
      </c>
      <c r="AB153" s="178">
        <v>27401.59</v>
      </c>
      <c r="AC153" s="191" t="s">
        <v>110</v>
      </c>
      <c r="AD153" s="189" t="s">
        <v>79</v>
      </c>
      <c r="AE153" s="189">
        <f>V153+Y153</f>
        <v>60990.630000000005</v>
      </c>
      <c r="AF153" s="191" t="s">
        <v>79</v>
      </c>
      <c r="AG153" s="191" t="s">
        <v>33</v>
      </c>
      <c r="AH153" s="191" t="s">
        <v>161</v>
      </c>
      <c r="AI153" s="191" t="s">
        <v>162</v>
      </c>
      <c r="AJ153" s="191"/>
    </row>
    <row r="154" spans="2:36" s="36" customFormat="1" ht="181" customHeight="1" x14ac:dyDescent="0.35">
      <c r="B154" s="181"/>
      <c r="C154" s="181"/>
      <c r="D154" s="181"/>
      <c r="E154" s="184"/>
      <c r="F154" s="184"/>
      <c r="G154" s="184"/>
      <c r="H154" s="181"/>
      <c r="I154" s="181"/>
      <c r="J154" s="12" t="s">
        <v>127</v>
      </c>
      <c r="K154" s="8" t="s">
        <v>128</v>
      </c>
      <c r="L154" s="8" t="s">
        <v>85</v>
      </c>
      <c r="M154" s="53">
        <v>30</v>
      </c>
      <c r="N154" s="193"/>
      <c r="O154" s="181"/>
      <c r="P154" s="181"/>
      <c r="Q154" s="181"/>
      <c r="R154" s="202"/>
      <c r="S154" s="202"/>
      <c r="T154" s="205"/>
      <c r="U154" s="205"/>
      <c r="V154" s="198"/>
      <c r="W154" s="198"/>
      <c r="X154" s="198"/>
      <c r="Y154" s="198"/>
      <c r="Z154" s="198"/>
      <c r="AA154" s="198"/>
      <c r="AB154" s="198"/>
      <c r="AC154" s="193"/>
      <c r="AD154" s="188"/>
      <c r="AE154" s="188"/>
      <c r="AF154" s="181"/>
      <c r="AG154" s="193"/>
      <c r="AH154" s="193"/>
      <c r="AI154" s="193"/>
      <c r="AJ154" s="181"/>
    </row>
    <row r="155" spans="2:36" s="36" customFormat="1" ht="207" customHeight="1" x14ac:dyDescent="0.35">
      <c r="B155" s="23" t="s">
        <v>159</v>
      </c>
      <c r="C155" s="23" t="s">
        <v>160</v>
      </c>
      <c r="D155" s="23" t="s">
        <v>66</v>
      </c>
      <c r="E155" s="19" t="s">
        <v>67</v>
      </c>
      <c r="F155" s="19" t="s">
        <v>134</v>
      </c>
      <c r="G155" s="19" t="s">
        <v>147</v>
      </c>
      <c r="H155" s="23" t="s">
        <v>70</v>
      </c>
      <c r="I155" s="23" t="s">
        <v>79</v>
      </c>
      <c r="J155" s="12" t="s">
        <v>127</v>
      </c>
      <c r="K155" s="8" t="s">
        <v>128</v>
      </c>
      <c r="L155" s="8" t="s">
        <v>85</v>
      </c>
      <c r="M155" s="53">
        <v>12</v>
      </c>
      <c r="N155" s="22" t="s">
        <v>108</v>
      </c>
      <c r="O155" s="23" t="s">
        <v>158</v>
      </c>
      <c r="P155" s="23" t="s">
        <v>75</v>
      </c>
      <c r="Q155" s="23" t="s">
        <v>76</v>
      </c>
      <c r="R155" s="49" t="s">
        <v>77</v>
      </c>
      <c r="S155" s="49" t="s">
        <v>109</v>
      </c>
      <c r="T155" s="24">
        <v>154080</v>
      </c>
      <c r="U155" s="24" t="s">
        <v>79</v>
      </c>
      <c r="V155" s="25">
        <v>130968</v>
      </c>
      <c r="W155" s="25" t="s">
        <v>79</v>
      </c>
      <c r="X155" s="25" t="s">
        <v>79</v>
      </c>
      <c r="Y155" s="25">
        <v>23112</v>
      </c>
      <c r="Z155" s="25" t="s">
        <v>79</v>
      </c>
      <c r="AA155" s="25" t="s">
        <v>79</v>
      </c>
      <c r="AB155" s="25">
        <v>69224.350000000006</v>
      </c>
      <c r="AC155" s="22" t="s">
        <v>110</v>
      </c>
      <c r="AD155" s="153" t="s">
        <v>79</v>
      </c>
      <c r="AE155" s="153">
        <v>154080</v>
      </c>
      <c r="AF155" s="22" t="s">
        <v>79</v>
      </c>
      <c r="AG155" s="22" t="s">
        <v>33</v>
      </c>
      <c r="AH155" s="22" t="s">
        <v>161</v>
      </c>
      <c r="AI155" s="22" t="s">
        <v>162</v>
      </c>
      <c r="AJ155" s="22"/>
    </row>
    <row r="156" spans="2:36" s="36" customFormat="1" ht="122.15" customHeight="1" x14ac:dyDescent="0.35">
      <c r="B156" s="23" t="s">
        <v>279</v>
      </c>
      <c r="C156" s="59" t="s">
        <v>160</v>
      </c>
      <c r="D156" s="59" t="s">
        <v>66</v>
      </c>
      <c r="E156" s="60" t="s">
        <v>67</v>
      </c>
      <c r="F156" s="60" t="s">
        <v>134</v>
      </c>
      <c r="G156" s="60" t="s">
        <v>147</v>
      </c>
      <c r="H156" s="59" t="s">
        <v>70</v>
      </c>
      <c r="I156" s="59" t="s">
        <v>79</v>
      </c>
      <c r="J156" s="21" t="s">
        <v>127</v>
      </c>
      <c r="K156" s="29" t="s">
        <v>128</v>
      </c>
      <c r="L156" s="29" t="s">
        <v>85</v>
      </c>
      <c r="M156" s="61">
        <v>6</v>
      </c>
      <c r="N156" s="62" t="s">
        <v>108</v>
      </c>
      <c r="O156" s="59" t="s">
        <v>158</v>
      </c>
      <c r="P156" s="23" t="s">
        <v>75</v>
      </c>
      <c r="Q156" s="23" t="s">
        <v>76</v>
      </c>
      <c r="R156" s="49" t="s">
        <v>77</v>
      </c>
      <c r="S156" s="63" t="s">
        <v>109</v>
      </c>
      <c r="T156" s="64">
        <f>V156+Y156</f>
        <v>0</v>
      </c>
      <c r="U156" s="64" t="s">
        <v>79</v>
      </c>
      <c r="V156" s="65">
        <v>0</v>
      </c>
      <c r="W156" s="65" t="s">
        <v>79</v>
      </c>
      <c r="X156" s="65" t="s">
        <v>79</v>
      </c>
      <c r="Y156" s="65">
        <v>0</v>
      </c>
      <c r="Z156" s="65" t="s">
        <v>79</v>
      </c>
      <c r="AA156" s="65" t="s">
        <v>79</v>
      </c>
      <c r="AB156" s="65">
        <v>0</v>
      </c>
      <c r="AC156" s="62" t="s">
        <v>110</v>
      </c>
      <c r="AD156" s="155" t="s">
        <v>79</v>
      </c>
      <c r="AE156" s="155">
        <f>V156+Y156</f>
        <v>0</v>
      </c>
      <c r="AF156" s="62" t="s">
        <v>79</v>
      </c>
      <c r="AG156" s="62" t="s">
        <v>33</v>
      </c>
      <c r="AH156" s="62" t="s">
        <v>161</v>
      </c>
      <c r="AI156" s="62" t="s">
        <v>162</v>
      </c>
      <c r="AJ156" s="22"/>
    </row>
    <row r="157" spans="2:36" s="36" customFormat="1" ht="95.15" customHeight="1" x14ac:dyDescent="0.35">
      <c r="B157" s="179" t="s">
        <v>505</v>
      </c>
      <c r="C157" s="179" t="s">
        <v>163</v>
      </c>
      <c r="D157" s="179" t="s">
        <v>66</v>
      </c>
      <c r="E157" s="182" t="s">
        <v>67</v>
      </c>
      <c r="F157" s="182" t="s">
        <v>134</v>
      </c>
      <c r="G157" s="182" t="s">
        <v>147</v>
      </c>
      <c r="H157" s="179" t="s">
        <v>70</v>
      </c>
      <c r="I157" s="179" t="s">
        <v>79</v>
      </c>
      <c r="J157" s="12" t="s">
        <v>212</v>
      </c>
      <c r="K157" s="8" t="s">
        <v>107</v>
      </c>
      <c r="L157" s="8" t="s">
        <v>86</v>
      </c>
      <c r="M157" s="53">
        <v>40</v>
      </c>
      <c r="N157" s="191" t="s">
        <v>108</v>
      </c>
      <c r="O157" s="179" t="s">
        <v>153</v>
      </c>
      <c r="P157" s="179" t="s">
        <v>75</v>
      </c>
      <c r="Q157" s="179" t="s">
        <v>76</v>
      </c>
      <c r="R157" s="200" t="s">
        <v>77</v>
      </c>
      <c r="S157" s="200" t="s">
        <v>109</v>
      </c>
      <c r="T157" s="203">
        <f>V157+Y157</f>
        <v>59100</v>
      </c>
      <c r="U157" s="203" t="s">
        <v>79</v>
      </c>
      <c r="V157" s="178">
        <v>50235</v>
      </c>
      <c r="W157" s="178" t="s">
        <v>79</v>
      </c>
      <c r="X157" s="178" t="s">
        <v>79</v>
      </c>
      <c r="Y157" s="178">
        <v>8865</v>
      </c>
      <c r="Z157" s="178" t="s">
        <v>79</v>
      </c>
      <c r="AA157" s="178" t="s">
        <v>79</v>
      </c>
      <c r="AB157" s="178">
        <v>26552.17</v>
      </c>
      <c r="AC157" s="191" t="s">
        <v>110</v>
      </c>
      <c r="AD157" s="189" t="s">
        <v>79</v>
      </c>
      <c r="AE157" s="189">
        <f>V157+Y157</f>
        <v>59100</v>
      </c>
      <c r="AF157" s="191" t="s">
        <v>79</v>
      </c>
      <c r="AG157" s="191" t="s">
        <v>33</v>
      </c>
      <c r="AH157" s="191" t="s">
        <v>165</v>
      </c>
      <c r="AI157" s="191" t="s">
        <v>183</v>
      </c>
      <c r="AJ157" s="191"/>
    </row>
    <row r="158" spans="2:36" s="36" customFormat="1" ht="109" customHeight="1" x14ac:dyDescent="0.35">
      <c r="B158" s="180"/>
      <c r="C158" s="180"/>
      <c r="D158" s="180"/>
      <c r="E158" s="183"/>
      <c r="F158" s="183"/>
      <c r="G158" s="183"/>
      <c r="H158" s="180"/>
      <c r="I158" s="180"/>
      <c r="J158" s="12" t="s">
        <v>111</v>
      </c>
      <c r="K158" s="8" t="s">
        <v>112</v>
      </c>
      <c r="L158" s="8" t="s">
        <v>85</v>
      </c>
      <c r="M158" s="53">
        <v>1</v>
      </c>
      <c r="N158" s="192"/>
      <c r="O158" s="180"/>
      <c r="P158" s="180"/>
      <c r="Q158" s="180"/>
      <c r="R158" s="201"/>
      <c r="S158" s="201"/>
      <c r="T158" s="204"/>
      <c r="U158" s="204"/>
      <c r="V158" s="197"/>
      <c r="W158" s="197"/>
      <c r="X158" s="197"/>
      <c r="Y158" s="197"/>
      <c r="Z158" s="197"/>
      <c r="AA158" s="197"/>
      <c r="AB158" s="197"/>
      <c r="AC158" s="192"/>
      <c r="AD158" s="187"/>
      <c r="AE158" s="187"/>
      <c r="AF158" s="180"/>
      <c r="AG158" s="192"/>
      <c r="AH158" s="192"/>
      <c r="AI158" s="192"/>
      <c r="AJ158" s="180"/>
    </row>
    <row r="159" spans="2:36" s="36" customFormat="1" ht="100.5" customHeight="1" x14ac:dyDescent="0.35">
      <c r="B159" s="181"/>
      <c r="C159" s="181"/>
      <c r="D159" s="181"/>
      <c r="E159" s="184"/>
      <c r="F159" s="184"/>
      <c r="G159" s="184"/>
      <c r="H159" s="181"/>
      <c r="I159" s="181"/>
      <c r="J159" s="12" t="s">
        <v>127</v>
      </c>
      <c r="K159" s="8" t="s">
        <v>128</v>
      </c>
      <c r="L159" s="8" t="s">
        <v>85</v>
      </c>
      <c r="M159" s="53">
        <v>36</v>
      </c>
      <c r="N159" s="193"/>
      <c r="O159" s="181"/>
      <c r="P159" s="181"/>
      <c r="Q159" s="181"/>
      <c r="R159" s="202"/>
      <c r="S159" s="202"/>
      <c r="T159" s="205"/>
      <c r="U159" s="205"/>
      <c r="V159" s="198"/>
      <c r="W159" s="198"/>
      <c r="X159" s="198"/>
      <c r="Y159" s="198"/>
      <c r="Z159" s="198"/>
      <c r="AA159" s="198"/>
      <c r="AB159" s="198"/>
      <c r="AC159" s="193"/>
      <c r="AD159" s="188"/>
      <c r="AE159" s="188"/>
      <c r="AF159" s="181"/>
      <c r="AG159" s="193"/>
      <c r="AH159" s="193"/>
      <c r="AI159" s="193"/>
      <c r="AJ159" s="181"/>
    </row>
    <row r="160" spans="2:36" s="36" customFormat="1" ht="93" customHeight="1" x14ac:dyDescent="0.35">
      <c r="B160" s="179" t="s">
        <v>506</v>
      </c>
      <c r="C160" s="179" t="s">
        <v>166</v>
      </c>
      <c r="D160" s="179" t="s">
        <v>66</v>
      </c>
      <c r="E160" s="182" t="s">
        <v>67</v>
      </c>
      <c r="F160" s="182" t="s">
        <v>134</v>
      </c>
      <c r="G160" s="182" t="s">
        <v>147</v>
      </c>
      <c r="H160" s="179" t="s">
        <v>70</v>
      </c>
      <c r="I160" s="179" t="s">
        <v>79</v>
      </c>
      <c r="J160" s="12" t="s">
        <v>212</v>
      </c>
      <c r="K160" s="8" t="s">
        <v>107</v>
      </c>
      <c r="L160" s="8" t="s">
        <v>86</v>
      </c>
      <c r="M160" s="53">
        <v>40</v>
      </c>
      <c r="N160" s="191" t="s">
        <v>108</v>
      </c>
      <c r="O160" s="179" t="s">
        <v>153</v>
      </c>
      <c r="P160" s="179" t="s">
        <v>75</v>
      </c>
      <c r="Q160" s="179" t="s">
        <v>76</v>
      </c>
      <c r="R160" s="200" t="s">
        <v>77</v>
      </c>
      <c r="S160" s="200" t="s">
        <v>109</v>
      </c>
      <c r="T160" s="203">
        <f>V160+Y160</f>
        <v>37029.32</v>
      </c>
      <c r="U160" s="203" t="s">
        <v>79</v>
      </c>
      <c r="V160" s="178">
        <v>31474.92</v>
      </c>
      <c r="W160" s="178" t="s">
        <v>79</v>
      </c>
      <c r="X160" s="178" t="s">
        <v>79</v>
      </c>
      <c r="Y160" s="178">
        <v>5554.4</v>
      </c>
      <c r="Z160" s="178" t="s">
        <v>79</v>
      </c>
      <c r="AA160" s="178" t="s">
        <v>79</v>
      </c>
      <c r="AB160" s="178">
        <v>16636.36</v>
      </c>
      <c r="AC160" s="191" t="s">
        <v>110</v>
      </c>
      <c r="AD160" s="189" t="s">
        <v>79</v>
      </c>
      <c r="AE160" s="189">
        <f>V160+Y160</f>
        <v>37029.32</v>
      </c>
      <c r="AF160" s="191" t="s">
        <v>79</v>
      </c>
      <c r="AG160" s="191" t="s">
        <v>33</v>
      </c>
      <c r="AH160" s="191" t="s">
        <v>165</v>
      </c>
      <c r="AI160" s="191" t="s">
        <v>183</v>
      </c>
      <c r="AJ160" s="191"/>
    </row>
    <row r="161" spans="2:36" s="36" customFormat="1" ht="59.15" customHeight="1" x14ac:dyDescent="0.35">
      <c r="B161" s="180"/>
      <c r="C161" s="180"/>
      <c r="D161" s="180"/>
      <c r="E161" s="183"/>
      <c r="F161" s="183"/>
      <c r="G161" s="183"/>
      <c r="H161" s="180"/>
      <c r="I161" s="180"/>
      <c r="J161" s="12" t="s">
        <v>111</v>
      </c>
      <c r="K161" s="8" t="s">
        <v>112</v>
      </c>
      <c r="L161" s="8" t="s">
        <v>85</v>
      </c>
      <c r="M161" s="53">
        <v>1</v>
      </c>
      <c r="N161" s="192"/>
      <c r="O161" s="180"/>
      <c r="P161" s="180"/>
      <c r="Q161" s="180"/>
      <c r="R161" s="201"/>
      <c r="S161" s="201"/>
      <c r="T161" s="204"/>
      <c r="U161" s="204"/>
      <c r="V161" s="197"/>
      <c r="W161" s="197"/>
      <c r="X161" s="197"/>
      <c r="Y161" s="197"/>
      <c r="Z161" s="197"/>
      <c r="AA161" s="197"/>
      <c r="AB161" s="197"/>
      <c r="AC161" s="192"/>
      <c r="AD161" s="187"/>
      <c r="AE161" s="187"/>
      <c r="AF161" s="180"/>
      <c r="AG161" s="192"/>
      <c r="AH161" s="192"/>
      <c r="AI161" s="192"/>
      <c r="AJ161" s="180"/>
    </row>
    <row r="162" spans="2:36" s="36" customFormat="1" ht="121" customHeight="1" x14ac:dyDescent="0.35">
      <c r="B162" s="181"/>
      <c r="C162" s="181"/>
      <c r="D162" s="181"/>
      <c r="E162" s="184"/>
      <c r="F162" s="184"/>
      <c r="G162" s="184"/>
      <c r="H162" s="181"/>
      <c r="I162" s="181"/>
      <c r="J162" s="12" t="s">
        <v>127</v>
      </c>
      <c r="K162" s="8" t="s">
        <v>128</v>
      </c>
      <c r="L162" s="8" t="s">
        <v>85</v>
      </c>
      <c r="M162" s="53">
        <v>30</v>
      </c>
      <c r="N162" s="193"/>
      <c r="O162" s="181"/>
      <c r="P162" s="181"/>
      <c r="Q162" s="181"/>
      <c r="R162" s="202"/>
      <c r="S162" s="202"/>
      <c r="T162" s="205"/>
      <c r="U162" s="205"/>
      <c r="V162" s="198"/>
      <c r="W162" s="198"/>
      <c r="X162" s="198"/>
      <c r="Y162" s="198"/>
      <c r="Z162" s="198"/>
      <c r="AA162" s="198"/>
      <c r="AB162" s="198"/>
      <c r="AC162" s="193"/>
      <c r="AD162" s="188"/>
      <c r="AE162" s="188"/>
      <c r="AF162" s="181"/>
      <c r="AG162" s="193"/>
      <c r="AH162" s="193"/>
      <c r="AI162" s="193"/>
      <c r="AJ162" s="181"/>
    </row>
    <row r="163" spans="2:36" s="36" customFormat="1" ht="53.15" customHeight="1" x14ac:dyDescent="0.35">
      <c r="B163" s="179" t="s">
        <v>507</v>
      </c>
      <c r="C163" s="179" t="s">
        <v>167</v>
      </c>
      <c r="D163" s="179" t="s">
        <v>66</v>
      </c>
      <c r="E163" s="182" t="s">
        <v>67</v>
      </c>
      <c r="F163" s="182" t="s">
        <v>132</v>
      </c>
      <c r="G163" s="182" t="s">
        <v>69</v>
      </c>
      <c r="H163" s="179" t="s">
        <v>70</v>
      </c>
      <c r="I163" s="179" t="s">
        <v>79</v>
      </c>
      <c r="J163" s="12" t="s">
        <v>113</v>
      </c>
      <c r="K163" s="8" t="s">
        <v>114</v>
      </c>
      <c r="L163" s="8" t="s">
        <v>115</v>
      </c>
      <c r="M163" s="53">
        <v>3</v>
      </c>
      <c r="N163" s="191" t="s">
        <v>108</v>
      </c>
      <c r="O163" s="179" t="s">
        <v>168</v>
      </c>
      <c r="P163" s="179" t="s">
        <v>75</v>
      </c>
      <c r="Q163" s="179" t="s">
        <v>76</v>
      </c>
      <c r="R163" s="200" t="s">
        <v>77</v>
      </c>
      <c r="S163" s="200" t="s">
        <v>109</v>
      </c>
      <c r="T163" s="203">
        <f>V163+Y163</f>
        <v>224700.01</v>
      </c>
      <c r="U163" s="203" t="s">
        <v>79</v>
      </c>
      <c r="V163" s="178">
        <v>190995.01</v>
      </c>
      <c r="W163" s="178" t="s">
        <v>79</v>
      </c>
      <c r="X163" s="178" t="s">
        <v>79</v>
      </c>
      <c r="Y163" s="178">
        <v>33705</v>
      </c>
      <c r="Z163" s="178" t="s">
        <v>79</v>
      </c>
      <c r="AA163" s="178" t="s">
        <v>79</v>
      </c>
      <c r="AB163" s="178">
        <v>100952.18</v>
      </c>
      <c r="AC163" s="191" t="s">
        <v>80</v>
      </c>
      <c r="AD163" s="189" t="s">
        <v>79</v>
      </c>
      <c r="AE163" s="189">
        <f>V163+Y163</f>
        <v>224700.01</v>
      </c>
      <c r="AF163" s="191" t="s">
        <v>79</v>
      </c>
      <c r="AG163" s="191" t="s">
        <v>33</v>
      </c>
      <c r="AH163" s="191" t="s">
        <v>165</v>
      </c>
      <c r="AI163" s="191" t="s">
        <v>183</v>
      </c>
      <c r="AJ163" s="191"/>
    </row>
    <row r="164" spans="2:36" s="36" customFormat="1" ht="57" customHeight="1" x14ac:dyDescent="0.35">
      <c r="B164" s="180"/>
      <c r="C164" s="180"/>
      <c r="D164" s="180"/>
      <c r="E164" s="183"/>
      <c r="F164" s="183"/>
      <c r="G164" s="183"/>
      <c r="H164" s="180"/>
      <c r="I164" s="180"/>
      <c r="J164" s="12" t="s">
        <v>116</v>
      </c>
      <c r="K164" s="8" t="s">
        <v>117</v>
      </c>
      <c r="L164" s="8" t="s">
        <v>85</v>
      </c>
      <c r="M164" s="53">
        <v>2</v>
      </c>
      <c r="N164" s="192"/>
      <c r="O164" s="180"/>
      <c r="P164" s="180"/>
      <c r="Q164" s="180"/>
      <c r="R164" s="201"/>
      <c r="S164" s="201"/>
      <c r="T164" s="204"/>
      <c r="U164" s="204"/>
      <c r="V164" s="197"/>
      <c r="W164" s="197"/>
      <c r="X164" s="197"/>
      <c r="Y164" s="197"/>
      <c r="Z164" s="197"/>
      <c r="AA164" s="197"/>
      <c r="AB164" s="197"/>
      <c r="AC164" s="192"/>
      <c r="AD164" s="187"/>
      <c r="AE164" s="187"/>
      <c r="AF164" s="180"/>
      <c r="AG164" s="192"/>
      <c r="AH164" s="192"/>
      <c r="AI164" s="192"/>
      <c r="AJ164" s="180"/>
    </row>
    <row r="165" spans="2:36" s="36" customFormat="1" ht="49" customHeight="1" x14ac:dyDescent="0.35">
      <c r="B165" s="180"/>
      <c r="C165" s="180"/>
      <c r="D165" s="180"/>
      <c r="E165" s="183"/>
      <c r="F165" s="183"/>
      <c r="G165" s="183"/>
      <c r="H165" s="180"/>
      <c r="I165" s="180"/>
      <c r="J165" s="12" t="s">
        <v>213</v>
      </c>
      <c r="K165" s="8" t="s">
        <v>118</v>
      </c>
      <c r="L165" s="8" t="s">
        <v>119</v>
      </c>
      <c r="M165" s="53">
        <v>2</v>
      </c>
      <c r="N165" s="192"/>
      <c r="O165" s="180"/>
      <c r="P165" s="180"/>
      <c r="Q165" s="180"/>
      <c r="R165" s="201"/>
      <c r="S165" s="201"/>
      <c r="T165" s="204"/>
      <c r="U165" s="204"/>
      <c r="V165" s="197"/>
      <c r="W165" s="197"/>
      <c r="X165" s="197"/>
      <c r="Y165" s="197"/>
      <c r="Z165" s="197"/>
      <c r="AA165" s="197"/>
      <c r="AB165" s="197"/>
      <c r="AC165" s="192"/>
      <c r="AD165" s="187"/>
      <c r="AE165" s="187"/>
      <c r="AF165" s="180"/>
      <c r="AG165" s="192"/>
      <c r="AH165" s="192"/>
      <c r="AI165" s="192"/>
      <c r="AJ165" s="180"/>
    </row>
    <row r="166" spans="2:36" s="36" customFormat="1" ht="44.15" customHeight="1" x14ac:dyDescent="0.35">
      <c r="B166" s="181"/>
      <c r="C166" s="181"/>
      <c r="D166" s="181"/>
      <c r="E166" s="184"/>
      <c r="F166" s="184"/>
      <c r="G166" s="184"/>
      <c r="H166" s="181"/>
      <c r="I166" s="181"/>
      <c r="J166" s="12" t="s">
        <v>120</v>
      </c>
      <c r="K166" s="8" t="s">
        <v>121</v>
      </c>
      <c r="L166" s="8" t="s">
        <v>119</v>
      </c>
      <c r="M166" s="53">
        <v>2</v>
      </c>
      <c r="N166" s="193"/>
      <c r="O166" s="181"/>
      <c r="P166" s="181"/>
      <c r="Q166" s="181"/>
      <c r="R166" s="202"/>
      <c r="S166" s="202"/>
      <c r="T166" s="205"/>
      <c r="U166" s="205"/>
      <c r="V166" s="198"/>
      <c r="W166" s="198"/>
      <c r="X166" s="198"/>
      <c r="Y166" s="198"/>
      <c r="Z166" s="198"/>
      <c r="AA166" s="198"/>
      <c r="AB166" s="198"/>
      <c r="AC166" s="193"/>
      <c r="AD166" s="188"/>
      <c r="AE166" s="188"/>
      <c r="AF166" s="181"/>
      <c r="AG166" s="193"/>
      <c r="AH166" s="193"/>
      <c r="AI166" s="193"/>
      <c r="AJ166" s="181"/>
    </row>
    <row r="167" spans="2:36" ht="52" customHeight="1" x14ac:dyDescent="0.3">
      <c r="B167" s="167" t="s">
        <v>508</v>
      </c>
      <c r="C167" s="167" t="s">
        <v>169</v>
      </c>
      <c r="D167" s="167" t="s">
        <v>66</v>
      </c>
      <c r="E167" s="166" t="s">
        <v>67</v>
      </c>
      <c r="F167" s="166" t="s">
        <v>132</v>
      </c>
      <c r="G167" s="166" t="s">
        <v>69</v>
      </c>
      <c r="H167" s="167" t="s">
        <v>70</v>
      </c>
      <c r="I167" s="167" t="s">
        <v>79</v>
      </c>
      <c r="J167" s="12" t="s">
        <v>113</v>
      </c>
      <c r="K167" s="8" t="s">
        <v>114</v>
      </c>
      <c r="L167" s="8" t="s">
        <v>115</v>
      </c>
      <c r="M167" s="8">
        <v>1</v>
      </c>
      <c r="N167" s="168" t="s">
        <v>108</v>
      </c>
      <c r="O167" s="167" t="s">
        <v>168</v>
      </c>
      <c r="P167" s="167" t="s">
        <v>75</v>
      </c>
      <c r="Q167" s="167" t="s">
        <v>76</v>
      </c>
      <c r="R167" s="170" t="s">
        <v>77</v>
      </c>
      <c r="S167" s="170" t="s">
        <v>109</v>
      </c>
      <c r="T167" s="171">
        <f>V167+Y167</f>
        <v>74899.989999999991</v>
      </c>
      <c r="U167" s="171" t="s">
        <v>79</v>
      </c>
      <c r="V167" s="173">
        <v>63664.99</v>
      </c>
      <c r="W167" s="173" t="s">
        <v>79</v>
      </c>
      <c r="X167" s="173" t="s">
        <v>79</v>
      </c>
      <c r="Y167" s="173">
        <v>11235</v>
      </c>
      <c r="Z167" s="173" t="s">
        <v>79</v>
      </c>
      <c r="AA167" s="173" t="s">
        <v>79</v>
      </c>
      <c r="AB167" s="173">
        <v>33650.720000000001</v>
      </c>
      <c r="AC167" s="168" t="s">
        <v>80</v>
      </c>
      <c r="AD167" s="175" t="s">
        <v>79</v>
      </c>
      <c r="AE167" s="175">
        <f>V167+Y167</f>
        <v>74899.989999999991</v>
      </c>
      <c r="AF167" s="168" t="s">
        <v>79</v>
      </c>
      <c r="AG167" s="168" t="s">
        <v>33</v>
      </c>
      <c r="AH167" s="168" t="s">
        <v>170</v>
      </c>
      <c r="AI167" s="168" t="s">
        <v>171</v>
      </c>
      <c r="AJ167" s="168"/>
    </row>
    <row r="168" spans="2:36" ht="52" x14ac:dyDescent="0.3">
      <c r="B168" s="167"/>
      <c r="C168" s="167"/>
      <c r="D168" s="167"/>
      <c r="E168" s="166"/>
      <c r="F168" s="166"/>
      <c r="G168" s="166"/>
      <c r="H168" s="167"/>
      <c r="I168" s="167"/>
      <c r="J168" s="12" t="s">
        <v>116</v>
      </c>
      <c r="K168" s="8" t="s">
        <v>117</v>
      </c>
      <c r="L168" s="8" t="s">
        <v>85</v>
      </c>
      <c r="M168" s="8">
        <v>1</v>
      </c>
      <c r="N168" s="168"/>
      <c r="O168" s="167"/>
      <c r="P168" s="167"/>
      <c r="Q168" s="167"/>
      <c r="R168" s="170"/>
      <c r="S168" s="170"/>
      <c r="T168" s="171"/>
      <c r="U168" s="171"/>
      <c r="V168" s="173"/>
      <c r="W168" s="173"/>
      <c r="X168" s="173"/>
      <c r="Y168" s="173"/>
      <c r="Z168" s="173"/>
      <c r="AA168" s="173"/>
      <c r="AB168" s="173"/>
      <c r="AC168" s="168"/>
      <c r="AD168" s="175"/>
      <c r="AE168" s="175"/>
      <c r="AF168" s="167"/>
      <c r="AG168" s="168"/>
      <c r="AH168" s="168"/>
      <c r="AI168" s="168"/>
      <c r="AJ168" s="167"/>
    </row>
    <row r="169" spans="2:36" ht="39" x14ac:dyDescent="0.3">
      <c r="B169" s="167"/>
      <c r="C169" s="167"/>
      <c r="D169" s="167"/>
      <c r="E169" s="166"/>
      <c r="F169" s="166"/>
      <c r="G169" s="166"/>
      <c r="H169" s="167"/>
      <c r="I169" s="167"/>
      <c r="J169" s="12" t="s">
        <v>213</v>
      </c>
      <c r="K169" s="8" t="s">
        <v>118</v>
      </c>
      <c r="L169" s="8" t="s">
        <v>119</v>
      </c>
      <c r="M169" s="8">
        <v>1</v>
      </c>
      <c r="N169" s="168"/>
      <c r="O169" s="167"/>
      <c r="P169" s="167"/>
      <c r="Q169" s="167"/>
      <c r="R169" s="170"/>
      <c r="S169" s="170"/>
      <c r="T169" s="171"/>
      <c r="U169" s="171"/>
      <c r="V169" s="173"/>
      <c r="W169" s="173"/>
      <c r="X169" s="173"/>
      <c r="Y169" s="173"/>
      <c r="Z169" s="173"/>
      <c r="AA169" s="173"/>
      <c r="AB169" s="173"/>
      <c r="AC169" s="168"/>
      <c r="AD169" s="175"/>
      <c r="AE169" s="175"/>
      <c r="AF169" s="167"/>
      <c r="AG169" s="168"/>
      <c r="AH169" s="168"/>
      <c r="AI169" s="168"/>
      <c r="AJ169" s="167"/>
    </row>
    <row r="170" spans="2:36" ht="26" x14ac:dyDescent="0.3">
      <c r="B170" s="167"/>
      <c r="C170" s="167"/>
      <c r="D170" s="167"/>
      <c r="E170" s="166"/>
      <c r="F170" s="166"/>
      <c r="G170" s="166"/>
      <c r="H170" s="167"/>
      <c r="I170" s="167"/>
      <c r="J170" s="12" t="s">
        <v>120</v>
      </c>
      <c r="K170" s="8" t="s">
        <v>121</v>
      </c>
      <c r="L170" s="8" t="s">
        <v>119</v>
      </c>
      <c r="M170" s="53">
        <v>1</v>
      </c>
      <c r="N170" s="168"/>
      <c r="O170" s="167"/>
      <c r="P170" s="167"/>
      <c r="Q170" s="167"/>
      <c r="R170" s="170"/>
      <c r="S170" s="170"/>
      <c r="T170" s="171"/>
      <c r="U170" s="171"/>
      <c r="V170" s="173"/>
      <c r="W170" s="173"/>
      <c r="X170" s="173"/>
      <c r="Y170" s="173"/>
      <c r="Z170" s="173"/>
      <c r="AA170" s="173"/>
      <c r="AB170" s="173"/>
      <c r="AC170" s="168"/>
      <c r="AD170" s="175"/>
      <c r="AE170" s="175"/>
      <c r="AF170" s="167"/>
      <c r="AG170" s="168"/>
      <c r="AH170" s="168"/>
      <c r="AI170" s="168"/>
      <c r="AJ170" s="167"/>
    </row>
    <row r="171" spans="2:36" s="66" customFormat="1" ht="132" customHeight="1" x14ac:dyDescent="0.35">
      <c r="B171" s="167" t="s">
        <v>315</v>
      </c>
      <c r="C171" s="167" t="s">
        <v>316</v>
      </c>
      <c r="D171" s="167" t="s">
        <v>106</v>
      </c>
      <c r="E171" s="166" t="s">
        <v>67</v>
      </c>
      <c r="F171" s="166" t="s">
        <v>134</v>
      </c>
      <c r="G171" s="166" t="s">
        <v>147</v>
      </c>
      <c r="H171" s="167" t="s">
        <v>70</v>
      </c>
      <c r="I171" s="167" t="s">
        <v>79</v>
      </c>
      <c r="J171" s="12" t="s">
        <v>212</v>
      </c>
      <c r="K171" s="8" t="s">
        <v>107</v>
      </c>
      <c r="L171" s="8" t="s">
        <v>86</v>
      </c>
      <c r="M171" s="8">
        <v>40</v>
      </c>
      <c r="N171" s="168" t="s">
        <v>108</v>
      </c>
      <c r="O171" s="167" t="s">
        <v>317</v>
      </c>
      <c r="P171" s="167" t="s">
        <v>75</v>
      </c>
      <c r="Q171" s="167" t="s">
        <v>76</v>
      </c>
      <c r="R171" s="170" t="s">
        <v>77</v>
      </c>
      <c r="S171" s="170" t="s">
        <v>109</v>
      </c>
      <c r="T171" s="171">
        <f>V171+Y171</f>
        <v>274275.08999999997</v>
      </c>
      <c r="U171" s="171">
        <f>T171/M172</f>
        <v>68568.772499999992</v>
      </c>
      <c r="V171" s="178">
        <v>233133.83</v>
      </c>
      <c r="W171" s="173" t="s">
        <v>79</v>
      </c>
      <c r="X171" s="173" t="s">
        <v>79</v>
      </c>
      <c r="Y171" s="173">
        <v>41141.26</v>
      </c>
      <c r="Z171" s="173" t="s">
        <v>98</v>
      </c>
      <c r="AA171" s="173" t="s">
        <v>79</v>
      </c>
      <c r="AB171" s="173">
        <v>48401.49</v>
      </c>
      <c r="AC171" s="168" t="s">
        <v>149</v>
      </c>
      <c r="AD171" s="175" t="s">
        <v>79</v>
      </c>
      <c r="AE171" s="175">
        <f>V171+Y171</f>
        <v>274275.08999999997</v>
      </c>
      <c r="AF171" s="168" t="s">
        <v>79</v>
      </c>
      <c r="AG171" s="168" t="s">
        <v>33</v>
      </c>
      <c r="AH171" s="168" t="s">
        <v>178</v>
      </c>
      <c r="AI171" s="168" t="s">
        <v>161</v>
      </c>
      <c r="AJ171" s="168"/>
    </row>
    <row r="172" spans="2:36" s="66" customFormat="1" ht="86.15" customHeight="1" x14ac:dyDescent="0.35">
      <c r="B172" s="167"/>
      <c r="C172" s="167"/>
      <c r="D172" s="167"/>
      <c r="E172" s="166"/>
      <c r="F172" s="166"/>
      <c r="G172" s="166"/>
      <c r="H172" s="167"/>
      <c r="I172" s="167"/>
      <c r="J172" s="12" t="s">
        <v>111</v>
      </c>
      <c r="K172" s="8" t="s">
        <v>112</v>
      </c>
      <c r="L172" s="8" t="s">
        <v>85</v>
      </c>
      <c r="M172" s="8">
        <v>4</v>
      </c>
      <c r="N172" s="168"/>
      <c r="O172" s="167"/>
      <c r="P172" s="167"/>
      <c r="Q172" s="167"/>
      <c r="R172" s="170"/>
      <c r="S172" s="170"/>
      <c r="T172" s="171"/>
      <c r="U172" s="171"/>
      <c r="V172" s="197"/>
      <c r="W172" s="173"/>
      <c r="X172" s="173"/>
      <c r="Y172" s="173"/>
      <c r="Z172" s="173"/>
      <c r="AA172" s="173"/>
      <c r="AB172" s="173"/>
      <c r="AC172" s="168"/>
      <c r="AD172" s="175"/>
      <c r="AE172" s="175"/>
      <c r="AF172" s="167"/>
      <c r="AG172" s="168"/>
      <c r="AH172" s="168"/>
      <c r="AI172" s="168"/>
      <c r="AJ172" s="167"/>
    </row>
    <row r="173" spans="2:36" s="66" customFormat="1" ht="59.15" customHeight="1" x14ac:dyDescent="0.35">
      <c r="B173" s="167"/>
      <c r="C173" s="167"/>
      <c r="D173" s="167"/>
      <c r="E173" s="166"/>
      <c r="F173" s="166"/>
      <c r="G173" s="166"/>
      <c r="H173" s="167"/>
      <c r="I173" s="167"/>
      <c r="J173" s="12" t="s">
        <v>127</v>
      </c>
      <c r="K173" s="8" t="s">
        <v>128</v>
      </c>
      <c r="L173" s="8" t="s">
        <v>85</v>
      </c>
      <c r="M173" s="53">
        <v>144</v>
      </c>
      <c r="N173" s="168"/>
      <c r="O173" s="167"/>
      <c r="P173" s="167"/>
      <c r="Q173" s="167"/>
      <c r="R173" s="170"/>
      <c r="S173" s="170"/>
      <c r="T173" s="171"/>
      <c r="U173" s="171"/>
      <c r="V173" s="198"/>
      <c r="W173" s="173"/>
      <c r="X173" s="173"/>
      <c r="Y173" s="173"/>
      <c r="Z173" s="173"/>
      <c r="AA173" s="173"/>
      <c r="AB173" s="173"/>
      <c r="AC173" s="168"/>
      <c r="AD173" s="175"/>
      <c r="AE173" s="175"/>
      <c r="AF173" s="167"/>
      <c r="AG173" s="168"/>
      <c r="AH173" s="168"/>
      <c r="AI173" s="168"/>
      <c r="AJ173" s="167"/>
    </row>
    <row r="174" spans="2:36" s="66" customFormat="1" ht="104.15" customHeight="1" x14ac:dyDescent="0.35">
      <c r="B174" s="167" t="s">
        <v>318</v>
      </c>
      <c r="C174" s="167" t="s">
        <v>319</v>
      </c>
      <c r="D174" s="167" t="s">
        <v>106</v>
      </c>
      <c r="E174" s="166" t="s">
        <v>67</v>
      </c>
      <c r="F174" s="166" t="s">
        <v>134</v>
      </c>
      <c r="G174" s="166" t="s">
        <v>147</v>
      </c>
      <c r="H174" s="179" t="s">
        <v>70</v>
      </c>
      <c r="I174" s="167" t="s">
        <v>79</v>
      </c>
      <c r="J174" s="12" t="s">
        <v>212</v>
      </c>
      <c r="K174" s="8" t="s">
        <v>107</v>
      </c>
      <c r="L174" s="8" t="s">
        <v>86</v>
      </c>
      <c r="M174" s="8">
        <v>40</v>
      </c>
      <c r="N174" s="168" t="s">
        <v>108</v>
      </c>
      <c r="O174" s="167" t="s">
        <v>320</v>
      </c>
      <c r="P174" s="167" t="s">
        <v>75</v>
      </c>
      <c r="Q174" s="167" t="s">
        <v>76</v>
      </c>
      <c r="R174" s="170" t="s">
        <v>77</v>
      </c>
      <c r="S174" s="200" t="s">
        <v>109</v>
      </c>
      <c r="T174" s="203">
        <f>V174+Y174</f>
        <v>137730.4</v>
      </c>
      <c r="U174" s="203">
        <f>T174/M175</f>
        <v>68865.2</v>
      </c>
      <c r="V174" s="178">
        <v>117070.84</v>
      </c>
      <c r="W174" s="178" t="s">
        <v>79</v>
      </c>
      <c r="X174" s="178" t="s">
        <v>79</v>
      </c>
      <c r="Y174" s="178">
        <v>20659.560000000001</v>
      </c>
      <c r="Z174" s="178" t="s">
        <v>79</v>
      </c>
      <c r="AA174" s="178" t="s">
        <v>79</v>
      </c>
      <c r="AB174" s="178">
        <v>24305.360000000001</v>
      </c>
      <c r="AC174" s="191" t="s">
        <v>110</v>
      </c>
      <c r="AD174" s="189" t="s">
        <v>79</v>
      </c>
      <c r="AE174" s="189">
        <f>V174+Y174</f>
        <v>137730.4</v>
      </c>
      <c r="AF174" s="191" t="s">
        <v>79</v>
      </c>
      <c r="AG174" s="168" t="s">
        <v>33</v>
      </c>
      <c r="AH174" s="168" t="s">
        <v>570</v>
      </c>
      <c r="AI174" s="168" t="s">
        <v>161</v>
      </c>
      <c r="AJ174" s="191"/>
    </row>
    <row r="175" spans="2:36" s="66" customFormat="1" ht="65.150000000000006" customHeight="1" x14ac:dyDescent="0.35">
      <c r="B175" s="167"/>
      <c r="C175" s="167"/>
      <c r="D175" s="167"/>
      <c r="E175" s="166"/>
      <c r="F175" s="166"/>
      <c r="G175" s="166"/>
      <c r="H175" s="180"/>
      <c r="I175" s="167"/>
      <c r="J175" s="12" t="s">
        <v>111</v>
      </c>
      <c r="K175" s="8" t="s">
        <v>112</v>
      </c>
      <c r="L175" s="8" t="s">
        <v>85</v>
      </c>
      <c r="M175" s="8">
        <v>2</v>
      </c>
      <c r="N175" s="168"/>
      <c r="O175" s="167"/>
      <c r="P175" s="167"/>
      <c r="Q175" s="167"/>
      <c r="R175" s="170"/>
      <c r="S175" s="201"/>
      <c r="T175" s="204"/>
      <c r="U175" s="204"/>
      <c r="V175" s="197"/>
      <c r="W175" s="197"/>
      <c r="X175" s="197"/>
      <c r="Y175" s="197"/>
      <c r="Z175" s="197"/>
      <c r="AA175" s="197"/>
      <c r="AB175" s="197"/>
      <c r="AC175" s="192"/>
      <c r="AD175" s="187"/>
      <c r="AE175" s="187"/>
      <c r="AF175" s="180"/>
      <c r="AG175" s="168"/>
      <c r="AH175" s="168"/>
      <c r="AI175" s="168"/>
      <c r="AJ175" s="180"/>
    </row>
    <row r="176" spans="2:36" s="66" customFormat="1" ht="65.5" customHeight="1" x14ac:dyDescent="0.35">
      <c r="B176" s="167"/>
      <c r="C176" s="167"/>
      <c r="D176" s="167"/>
      <c r="E176" s="166"/>
      <c r="F176" s="166"/>
      <c r="G176" s="166"/>
      <c r="H176" s="181"/>
      <c r="I176" s="167"/>
      <c r="J176" s="12" t="s">
        <v>127</v>
      </c>
      <c r="K176" s="8" t="s">
        <v>128</v>
      </c>
      <c r="L176" s="8" t="s">
        <v>85</v>
      </c>
      <c r="M176" s="53">
        <v>76</v>
      </c>
      <c r="N176" s="168"/>
      <c r="O176" s="167"/>
      <c r="P176" s="167"/>
      <c r="Q176" s="167"/>
      <c r="R176" s="170"/>
      <c r="S176" s="202"/>
      <c r="T176" s="205"/>
      <c r="U176" s="205"/>
      <c r="V176" s="198"/>
      <c r="W176" s="198"/>
      <c r="X176" s="198"/>
      <c r="Y176" s="198"/>
      <c r="Z176" s="198"/>
      <c r="AA176" s="198"/>
      <c r="AB176" s="198"/>
      <c r="AC176" s="193"/>
      <c r="AD176" s="188"/>
      <c r="AE176" s="188"/>
      <c r="AF176" s="181"/>
      <c r="AG176" s="168"/>
      <c r="AH176" s="168"/>
      <c r="AI176" s="168"/>
      <c r="AJ176" s="181"/>
    </row>
    <row r="177" spans="2:36" s="66" customFormat="1" ht="101.15" customHeight="1" x14ac:dyDescent="0.35">
      <c r="B177" s="242" t="s">
        <v>1060</v>
      </c>
      <c r="C177" s="242" t="s">
        <v>321</v>
      </c>
      <c r="D177" s="242" t="s">
        <v>106</v>
      </c>
      <c r="E177" s="248" t="s">
        <v>67</v>
      </c>
      <c r="F177" s="248" t="s">
        <v>134</v>
      </c>
      <c r="G177" s="248" t="s">
        <v>147</v>
      </c>
      <c r="H177" s="242" t="s">
        <v>70</v>
      </c>
      <c r="I177" s="242" t="s">
        <v>79</v>
      </c>
      <c r="J177" s="21" t="s">
        <v>212</v>
      </c>
      <c r="K177" s="29" t="s">
        <v>107</v>
      </c>
      <c r="L177" s="29" t="s">
        <v>86</v>
      </c>
      <c r="M177" s="61">
        <v>40</v>
      </c>
      <c r="N177" s="265" t="s">
        <v>108</v>
      </c>
      <c r="O177" s="242" t="s">
        <v>320</v>
      </c>
      <c r="P177" s="242" t="s">
        <v>75</v>
      </c>
      <c r="Q177" s="242" t="s">
        <v>76</v>
      </c>
      <c r="R177" s="253" t="s">
        <v>77</v>
      </c>
      <c r="S177" s="253" t="s">
        <v>109</v>
      </c>
      <c r="T177" s="312">
        <f>V177+Y177</f>
        <v>57778.05</v>
      </c>
      <c r="U177" s="312">
        <f>T177/M178</f>
        <v>57778.05</v>
      </c>
      <c r="V177" s="256">
        <v>49111.35</v>
      </c>
      <c r="W177" s="256" t="s">
        <v>79</v>
      </c>
      <c r="X177" s="256" t="s">
        <v>79</v>
      </c>
      <c r="Y177" s="256">
        <v>8666.7000000000007</v>
      </c>
      <c r="Z177" s="256" t="s">
        <v>79</v>
      </c>
      <c r="AA177" s="256" t="s">
        <v>79</v>
      </c>
      <c r="AB177" s="256">
        <v>10196.129999999999</v>
      </c>
      <c r="AC177" s="265" t="s">
        <v>110</v>
      </c>
      <c r="AD177" s="381" t="s">
        <v>79</v>
      </c>
      <c r="AE177" s="381">
        <f>V177+Y177</f>
        <v>57778.05</v>
      </c>
      <c r="AF177" s="265" t="s">
        <v>79</v>
      </c>
      <c r="AG177" s="176" t="s">
        <v>33</v>
      </c>
      <c r="AH177" s="176" t="s">
        <v>180</v>
      </c>
      <c r="AI177" s="176" t="s">
        <v>164</v>
      </c>
      <c r="AJ177" s="265"/>
    </row>
    <row r="178" spans="2:36" s="66" customFormat="1" ht="75.650000000000006" customHeight="1" x14ac:dyDescent="0.35">
      <c r="B178" s="243"/>
      <c r="C178" s="243"/>
      <c r="D178" s="243"/>
      <c r="E178" s="249"/>
      <c r="F178" s="249"/>
      <c r="G178" s="249"/>
      <c r="H178" s="243"/>
      <c r="I178" s="243"/>
      <c r="J178" s="21" t="s">
        <v>111</v>
      </c>
      <c r="K178" s="29" t="s">
        <v>112</v>
      </c>
      <c r="L178" s="29" t="s">
        <v>85</v>
      </c>
      <c r="M178" s="61">
        <v>1</v>
      </c>
      <c r="N178" s="269"/>
      <c r="O178" s="243"/>
      <c r="P178" s="243"/>
      <c r="Q178" s="243"/>
      <c r="R178" s="254"/>
      <c r="S178" s="254"/>
      <c r="T178" s="313"/>
      <c r="U178" s="313"/>
      <c r="V178" s="257"/>
      <c r="W178" s="257"/>
      <c r="X178" s="257"/>
      <c r="Y178" s="257"/>
      <c r="Z178" s="257"/>
      <c r="AA178" s="257"/>
      <c r="AB178" s="257"/>
      <c r="AC178" s="269"/>
      <c r="AD178" s="382"/>
      <c r="AE178" s="382"/>
      <c r="AF178" s="243"/>
      <c r="AG178" s="176"/>
      <c r="AH178" s="176"/>
      <c r="AI178" s="176"/>
      <c r="AJ178" s="243"/>
    </row>
    <row r="179" spans="2:36" s="66" customFormat="1" ht="56.15" customHeight="1" x14ac:dyDescent="0.35">
      <c r="B179" s="244"/>
      <c r="C179" s="244"/>
      <c r="D179" s="244"/>
      <c r="E179" s="250"/>
      <c r="F179" s="250"/>
      <c r="G179" s="250"/>
      <c r="H179" s="244"/>
      <c r="I179" s="244"/>
      <c r="J179" s="21" t="s">
        <v>127</v>
      </c>
      <c r="K179" s="29" t="s">
        <v>128</v>
      </c>
      <c r="L179" s="29" t="s">
        <v>85</v>
      </c>
      <c r="M179" s="61">
        <v>30</v>
      </c>
      <c r="N179" s="270"/>
      <c r="O179" s="244"/>
      <c r="P179" s="244"/>
      <c r="Q179" s="244"/>
      <c r="R179" s="255"/>
      <c r="S179" s="255"/>
      <c r="T179" s="314"/>
      <c r="U179" s="314"/>
      <c r="V179" s="258"/>
      <c r="W179" s="258"/>
      <c r="X179" s="258"/>
      <c r="Y179" s="258"/>
      <c r="Z179" s="258"/>
      <c r="AA179" s="258"/>
      <c r="AB179" s="258"/>
      <c r="AC179" s="270"/>
      <c r="AD179" s="383"/>
      <c r="AE179" s="383"/>
      <c r="AF179" s="244"/>
      <c r="AG179" s="176"/>
      <c r="AH179" s="176"/>
      <c r="AI179" s="176"/>
      <c r="AJ179" s="244"/>
    </row>
    <row r="180" spans="2:36" s="66" customFormat="1" ht="51" customHeight="1" x14ac:dyDescent="0.35">
      <c r="B180" s="179" t="s">
        <v>322</v>
      </c>
      <c r="C180" s="179" t="s">
        <v>323</v>
      </c>
      <c r="D180" s="179" t="s">
        <v>66</v>
      </c>
      <c r="E180" s="182" t="s">
        <v>67</v>
      </c>
      <c r="F180" s="182" t="s">
        <v>134</v>
      </c>
      <c r="G180" s="182" t="s">
        <v>147</v>
      </c>
      <c r="H180" s="179" t="s">
        <v>70</v>
      </c>
      <c r="I180" s="179" t="s">
        <v>79</v>
      </c>
      <c r="J180" s="309" t="s">
        <v>127</v>
      </c>
      <c r="K180" s="179" t="s">
        <v>128</v>
      </c>
      <c r="L180" s="179" t="s">
        <v>85</v>
      </c>
      <c r="M180" s="374">
        <v>7</v>
      </c>
      <c r="N180" s="191" t="s">
        <v>108</v>
      </c>
      <c r="O180" s="179" t="s">
        <v>324</v>
      </c>
      <c r="P180" s="179" t="s">
        <v>75</v>
      </c>
      <c r="Q180" s="179" t="s">
        <v>76</v>
      </c>
      <c r="R180" s="200" t="s">
        <v>77</v>
      </c>
      <c r="S180" s="200" t="s">
        <v>109</v>
      </c>
      <c r="T180" s="203">
        <f>V180+Y180</f>
        <v>74900</v>
      </c>
      <c r="U180" s="203">
        <v>74900</v>
      </c>
      <c r="V180" s="178">
        <v>63665</v>
      </c>
      <c r="W180" s="178" t="s">
        <v>79</v>
      </c>
      <c r="X180" s="178" t="s">
        <v>79</v>
      </c>
      <c r="Y180" s="178">
        <v>11235</v>
      </c>
      <c r="Z180" s="178" t="s">
        <v>79</v>
      </c>
      <c r="AA180" s="178" t="s">
        <v>79</v>
      </c>
      <c r="AB180" s="178">
        <v>13217.65</v>
      </c>
      <c r="AC180" s="191" t="s">
        <v>110</v>
      </c>
      <c r="AD180" s="189" t="s">
        <v>79</v>
      </c>
      <c r="AE180" s="189">
        <f>V180+Y180</f>
        <v>74900</v>
      </c>
      <c r="AF180" s="191" t="s">
        <v>79</v>
      </c>
      <c r="AG180" s="191" t="s">
        <v>33</v>
      </c>
      <c r="AH180" s="191" t="s">
        <v>180</v>
      </c>
      <c r="AI180" s="191" t="s">
        <v>164</v>
      </c>
      <c r="AJ180" s="191"/>
    </row>
    <row r="181" spans="2:36" s="66" customFormat="1" ht="101.15" customHeight="1" x14ac:dyDescent="0.35">
      <c r="B181" s="167"/>
      <c r="C181" s="167"/>
      <c r="D181" s="167"/>
      <c r="E181" s="166"/>
      <c r="F181" s="166"/>
      <c r="G181" s="166"/>
      <c r="H181" s="180"/>
      <c r="I181" s="167"/>
      <c r="J181" s="283"/>
      <c r="K181" s="167"/>
      <c r="L181" s="167"/>
      <c r="M181" s="394"/>
      <c r="N181" s="168"/>
      <c r="O181" s="167"/>
      <c r="P181" s="180"/>
      <c r="Q181" s="180"/>
      <c r="R181" s="201"/>
      <c r="S181" s="170"/>
      <c r="T181" s="171"/>
      <c r="U181" s="171"/>
      <c r="V181" s="173"/>
      <c r="W181" s="173"/>
      <c r="X181" s="173"/>
      <c r="Y181" s="173"/>
      <c r="Z181" s="173"/>
      <c r="AA181" s="173"/>
      <c r="AB181" s="173"/>
      <c r="AC181" s="168"/>
      <c r="AD181" s="175"/>
      <c r="AE181" s="175"/>
      <c r="AF181" s="167"/>
      <c r="AG181" s="168"/>
      <c r="AH181" s="168"/>
      <c r="AI181" s="168"/>
      <c r="AJ181" s="167"/>
    </row>
    <row r="182" spans="2:36" s="66" customFormat="1" ht="119.5" customHeight="1" x14ac:dyDescent="0.35">
      <c r="B182" s="179" t="s">
        <v>326</v>
      </c>
      <c r="C182" s="179" t="s">
        <v>325</v>
      </c>
      <c r="D182" s="179" t="s">
        <v>66</v>
      </c>
      <c r="E182" s="182" t="s">
        <v>67</v>
      </c>
      <c r="F182" s="182" t="s">
        <v>134</v>
      </c>
      <c r="G182" s="182" t="s">
        <v>147</v>
      </c>
      <c r="H182" s="179" t="s">
        <v>70</v>
      </c>
      <c r="I182" s="179" t="s">
        <v>79</v>
      </c>
      <c r="J182" s="30" t="s">
        <v>212</v>
      </c>
      <c r="K182" s="15" t="s">
        <v>107</v>
      </c>
      <c r="L182" s="15" t="s">
        <v>86</v>
      </c>
      <c r="M182" s="53">
        <v>40</v>
      </c>
      <c r="N182" s="191" t="s">
        <v>108</v>
      </c>
      <c r="O182" s="179" t="s">
        <v>324</v>
      </c>
      <c r="P182" s="179" t="s">
        <v>75</v>
      </c>
      <c r="Q182" s="179" t="s">
        <v>76</v>
      </c>
      <c r="R182" s="200" t="s">
        <v>77</v>
      </c>
      <c r="S182" s="200" t="s">
        <v>109</v>
      </c>
      <c r="T182" s="203">
        <f>V182+Y182</f>
        <v>143177.12</v>
      </c>
      <c r="U182" s="203">
        <f>T182/M183</f>
        <v>71588.56</v>
      </c>
      <c r="V182" s="178">
        <v>121700.55</v>
      </c>
      <c r="W182" s="178" t="s">
        <v>79</v>
      </c>
      <c r="X182" s="178" t="s">
        <v>79</v>
      </c>
      <c r="Y182" s="178">
        <v>21476.57</v>
      </c>
      <c r="Z182" s="178" t="s">
        <v>79</v>
      </c>
      <c r="AA182" s="178" t="s">
        <v>79</v>
      </c>
      <c r="AB182" s="178">
        <v>25266.55</v>
      </c>
      <c r="AC182" s="191" t="s">
        <v>110</v>
      </c>
      <c r="AD182" s="189" t="s">
        <v>79</v>
      </c>
      <c r="AE182" s="189">
        <f>V182+Y182</f>
        <v>143177.12</v>
      </c>
      <c r="AF182" s="191" t="s">
        <v>79</v>
      </c>
      <c r="AG182" s="191" t="s">
        <v>33</v>
      </c>
      <c r="AH182" s="191" t="s">
        <v>252</v>
      </c>
      <c r="AI182" s="191" t="s">
        <v>253</v>
      </c>
      <c r="AJ182" s="191"/>
    </row>
    <row r="183" spans="2:36" s="66" customFormat="1" ht="109" customHeight="1" x14ac:dyDescent="0.35">
      <c r="B183" s="167"/>
      <c r="C183" s="167"/>
      <c r="D183" s="167"/>
      <c r="E183" s="166"/>
      <c r="F183" s="166"/>
      <c r="G183" s="166"/>
      <c r="H183" s="180"/>
      <c r="I183" s="167"/>
      <c r="J183" s="12" t="s">
        <v>111</v>
      </c>
      <c r="K183" s="8" t="s">
        <v>112</v>
      </c>
      <c r="L183" s="8" t="s">
        <v>85</v>
      </c>
      <c r="M183" s="53">
        <v>2</v>
      </c>
      <c r="N183" s="192"/>
      <c r="O183" s="180"/>
      <c r="P183" s="180"/>
      <c r="Q183" s="180"/>
      <c r="R183" s="201"/>
      <c r="S183" s="201"/>
      <c r="T183" s="204"/>
      <c r="U183" s="204"/>
      <c r="V183" s="197"/>
      <c r="W183" s="197"/>
      <c r="X183" s="197"/>
      <c r="Y183" s="197"/>
      <c r="Z183" s="197"/>
      <c r="AA183" s="197"/>
      <c r="AB183" s="197"/>
      <c r="AC183" s="192"/>
      <c r="AD183" s="187"/>
      <c r="AE183" s="187"/>
      <c r="AF183" s="180"/>
      <c r="AG183" s="192"/>
      <c r="AH183" s="192"/>
      <c r="AI183" s="192"/>
      <c r="AJ183" s="180"/>
    </row>
    <row r="184" spans="2:36" s="66" customFormat="1" ht="67" customHeight="1" x14ac:dyDescent="0.35">
      <c r="B184" s="167"/>
      <c r="C184" s="167"/>
      <c r="D184" s="167"/>
      <c r="E184" s="166"/>
      <c r="F184" s="166"/>
      <c r="G184" s="166"/>
      <c r="H184" s="181"/>
      <c r="I184" s="167"/>
      <c r="J184" s="12" t="s">
        <v>127</v>
      </c>
      <c r="K184" s="8" t="s">
        <v>128</v>
      </c>
      <c r="L184" s="8" t="s">
        <v>85</v>
      </c>
      <c r="M184" s="53">
        <v>72</v>
      </c>
      <c r="N184" s="193"/>
      <c r="O184" s="181"/>
      <c r="P184" s="181"/>
      <c r="Q184" s="181"/>
      <c r="R184" s="202"/>
      <c r="S184" s="202"/>
      <c r="T184" s="205"/>
      <c r="U184" s="205"/>
      <c r="V184" s="198"/>
      <c r="W184" s="198"/>
      <c r="X184" s="198"/>
      <c r="Y184" s="198"/>
      <c r="Z184" s="198"/>
      <c r="AA184" s="198"/>
      <c r="AB184" s="198"/>
      <c r="AC184" s="193"/>
      <c r="AD184" s="188"/>
      <c r="AE184" s="188"/>
      <c r="AF184" s="181"/>
      <c r="AG184" s="193"/>
      <c r="AH184" s="193"/>
      <c r="AI184" s="193"/>
      <c r="AJ184" s="181"/>
    </row>
    <row r="185" spans="2:36" s="66" customFormat="1" ht="53.15" customHeight="1" x14ac:dyDescent="0.35">
      <c r="B185" s="179" t="s">
        <v>327</v>
      </c>
      <c r="C185" s="179" t="s">
        <v>328</v>
      </c>
      <c r="D185" s="179" t="s">
        <v>66</v>
      </c>
      <c r="E185" s="182" t="s">
        <v>67</v>
      </c>
      <c r="F185" s="182" t="s">
        <v>132</v>
      </c>
      <c r="G185" s="182" t="s">
        <v>69</v>
      </c>
      <c r="H185" s="179" t="s">
        <v>70</v>
      </c>
      <c r="I185" s="179" t="s">
        <v>79</v>
      </c>
      <c r="J185" s="12" t="s">
        <v>113</v>
      </c>
      <c r="K185" s="8" t="s">
        <v>114</v>
      </c>
      <c r="L185" s="8" t="s">
        <v>115</v>
      </c>
      <c r="M185" s="53">
        <v>3</v>
      </c>
      <c r="N185" s="191" t="s">
        <v>108</v>
      </c>
      <c r="O185" s="179" t="s">
        <v>168</v>
      </c>
      <c r="P185" s="179" t="s">
        <v>75</v>
      </c>
      <c r="Q185" s="179" t="s">
        <v>76</v>
      </c>
      <c r="R185" s="200" t="s">
        <v>77</v>
      </c>
      <c r="S185" s="200" t="s">
        <v>109</v>
      </c>
      <c r="T185" s="203">
        <f>V185+Y185</f>
        <v>227910</v>
      </c>
      <c r="U185" s="203">
        <f>T185/M186</f>
        <v>75970</v>
      </c>
      <c r="V185" s="178">
        <v>193723.5</v>
      </c>
      <c r="W185" s="178" t="s">
        <v>79</v>
      </c>
      <c r="X185" s="178" t="s">
        <v>79</v>
      </c>
      <c r="Y185" s="178">
        <v>34186.5</v>
      </c>
      <c r="Z185" s="178" t="s">
        <v>79</v>
      </c>
      <c r="AA185" s="178" t="s">
        <v>79</v>
      </c>
      <c r="AB185" s="178">
        <v>40219.410000000003</v>
      </c>
      <c r="AC185" s="191" t="s">
        <v>80</v>
      </c>
      <c r="AD185" s="189" t="s">
        <v>79</v>
      </c>
      <c r="AE185" s="189">
        <f>V185+Y185</f>
        <v>227910</v>
      </c>
      <c r="AF185" s="191" t="s">
        <v>79</v>
      </c>
      <c r="AG185" s="191" t="s">
        <v>33</v>
      </c>
      <c r="AH185" s="191" t="s">
        <v>252</v>
      </c>
      <c r="AI185" s="191" t="s">
        <v>253</v>
      </c>
      <c r="AJ185" s="191"/>
    </row>
    <row r="186" spans="2:36" s="66" customFormat="1" ht="57" customHeight="1" x14ac:dyDescent="0.35">
      <c r="B186" s="180"/>
      <c r="C186" s="180"/>
      <c r="D186" s="180"/>
      <c r="E186" s="183"/>
      <c r="F186" s="183"/>
      <c r="G186" s="183"/>
      <c r="H186" s="180"/>
      <c r="I186" s="180"/>
      <c r="J186" s="12" t="s">
        <v>116</v>
      </c>
      <c r="K186" s="8" t="s">
        <v>117</v>
      </c>
      <c r="L186" s="8" t="s">
        <v>85</v>
      </c>
      <c r="M186" s="53">
        <v>3</v>
      </c>
      <c r="N186" s="192"/>
      <c r="O186" s="180"/>
      <c r="P186" s="180"/>
      <c r="Q186" s="180"/>
      <c r="R186" s="201"/>
      <c r="S186" s="201"/>
      <c r="T186" s="204"/>
      <c r="U186" s="204"/>
      <c r="V186" s="197"/>
      <c r="W186" s="197"/>
      <c r="X186" s="197"/>
      <c r="Y186" s="197"/>
      <c r="Z186" s="197"/>
      <c r="AA186" s="197"/>
      <c r="AB186" s="197"/>
      <c r="AC186" s="192"/>
      <c r="AD186" s="187"/>
      <c r="AE186" s="187"/>
      <c r="AF186" s="180"/>
      <c r="AG186" s="192"/>
      <c r="AH186" s="192"/>
      <c r="AI186" s="192"/>
      <c r="AJ186" s="180"/>
    </row>
    <row r="187" spans="2:36" s="66" customFormat="1" ht="49" customHeight="1" x14ac:dyDescent="0.35">
      <c r="B187" s="180"/>
      <c r="C187" s="180"/>
      <c r="D187" s="180"/>
      <c r="E187" s="183"/>
      <c r="F187" s="183"/>
      <c r="G187" s="183"/>
      <c r="H187" s="180"/>
      <c r="I187" s="180"/>
      <c r="J187" s="12" t="s">
        <v>213</v>
      </c>
      <c r="K187" s="8" t="s">
        <v>118</v>
      </c>
      <c r="L187" s="8" t="s">
        <v>119</v>
      </c>
      <c r="M187" s="53">
        <v>3</v>
      </c>
      <c r="N187" s="192"/>
      <c r="O187" s="180"/>
      <c r="P187" s="180"/>
      <c r="Q187" s="180"/>
      <c r="R187" s="201"/>
      <c r="S187" s="201"/>
      <c r="T187" s="204"/>
      <c r="U187" s="204"/>
      <c r="V187" s="197"/>
      <c r="W187" s="197"/>
      <c r="X187" s="197"/>
      <c r="Y187" s="197"/>
      <c r="Z187" s="197"/>
      <c r="AA187" s="197"/>
      <c r="AB187" s="197"/>
      <c r="AC187" s="192"/>
      <c r="AD187" s="187"/>
      <c r="AE187" s="187"/>
      <c r="AF187" s="180"/>
      <c r="AG187" s="192"/>
      <c r="AH187" s="192"/>
      <c r="AI187" s="192"/>
      <c r="AJ187" s="180"/>
    </row>
    <row r="188" spans="2:36" s="66" customFormat="1" ht="44.15" customHeight="1" x14ac:dyDescent="0.35">
      <c r="B188" s="181"/>
      <c r="C188" s="181"/>
      <c r="D188" s="181"/>
      <c r="E188" s="184"/>
      <c r="F188" s="184"/>
      <c r="G188" s="184"/>
      <c r="H188" s="181"/>
      <c r="I188" s="181"/>
      <c r="J188" s="12" t="s">
        <v>120</v>
      </c>
      <c r="K188" s="8" t="s">
        <v>121</v>
      </c>
      <c r="L188" s="8" t="s">
        <v>119</v>
      </c>
      <c r="M188" s="53">
        <v>3</v>
      </c>
      <c r="N188" s="193"/>
      <c r="O188" s="181"/>
      <c r="P188" s="181"/>
      <c r="Q188" s="181"/>
      <c r="R188" s="202"/>
      <c r="S188" s="202"/>
      <c r="T188" s="205"/>
      <c r="U188" s="205"/>
      <c r="V188" s="198"/>
      <c r="W188" s="198"/>
      <c r="X188" s="198"/>
      <c r="Y188" s="198"/>
      <c r="Z188" s="198"/>
      <c r="AA188" s="198"/>
      <c r="AB188" s="198"/>
      <c r="AC188" s="193"/>
      <c r="AD188" s="188"/>
      <c r="AE188" s="188"/>
      <c r="AF188" s="181"/>
      <c r="AG188" s="193"/>
      <c r="AH188" s="193"/>
      <c r="AI188" s="193"/>
      <c r="AJ188" s="181"/>
    </row>
    <row r="189" spans="2:36" s="66" customFormat="1" ht="91" x14ac:dyDescent="0.35">
      <c r="B189" s="179" t="s">
        <v>994</v>
      </c>
      <c r="C189" s="179" t="s">
        <v>995</v>
      </c>
      <c r="D189" s="179" t="s">
        <v>66</v>
      </c>
      <c r="E189" s="182" t="s">
        <v>67</v>
      </c>
      <c r="F189" s="182" t="s">
        <v>134</v>
      </c>
      <c r="G189" s="182" t="s">
        <v>147</v>
      </c>
      <c r="H189" s="179" t="s">
        <v>70</v>
      </c>
      <c r="I189" s="179" t="s">
        <v>79</v>
      </c>
      <c r="J189" s="30" t="s">
        <v>212</v>
      </c>
      <c r="K189" s="15" t="s">
        <v>107</v>
      </c>
      <c r="L189" s="15" t="s">
        <v>86</v>
      </c>
      <c r="M189" s="53">
        <v>40</v>
      </c>
      <c r="N189" s="191" t="s">
        <v>108</v>
      </c>
      <c r="O189" s="179" t="s">
        <v>320</v>
      </c>
      <c r="P189" s="179" t="s">
        <v>75</v>
      </c>
      <c r="Q189" s="179" t="s">
        <v>76</v>
      </c>
      <c r="R189" s="200" t="s">
        <v>77</v>
      </c>
      <c r="S189" s="200" t="s">
        <v>109</v>
      </c>
      <c r="T189" s="203">
        <f>V189+Y189</f>
        <v>155011.85</v>
      </c>
      <c r="U189" s="203">
        <f>T189/M190</f>
        <v>77505.925000000003</v>
      </c>
      <c r="V189" s="178">
        <v>131760.07</v>
      </c>
      <c r="W189" s="178" t="s">
        <v>79</v>
      </c>
      <c r="X189" s="178" t="s">
        <v>79</v>
      </c>
      <c r="Y189" s="178">
        <v>23251.78</v>
      </c>
      <c r="Z189" s="178" t="s">
        <v>79</v>
      </c>
      <c r="AA189" s="178" t="s">
        <v>79</v>
      </c>
      <c r="AB189" s="178">
        <v>27355.040000000001</v>
      </c>
      <c r="AC189" s="191" t="s">
        <v>110</v>
      </c>
      <c r="AD189" s="189" t="s">
        <v>79</v>
      </c>
      <c r="AE189" s="189">
        <f>V189+Y189</f>
        <v>155011.85</v>
      </c>
      <c r="AF189" s="191" t="s">
        <v>79</v>
      </c>
      <c r="AG189" s="191" t="s">
        <v>33</v>
      </c>
      <c r="AH189" s="218" t="s">
        <v>180</v>
      </c>
      <c r="AI189" s="218" t="s">
        <v>164</v>
      </c>
      <c r="AJ189" s="191"/>
    </row>
    <row r="190" spans="2:36" s="66" customFormat="1" ht="52" x14ac:dyDescent="0.35">
      <c r="B190" s="167"/>
      <c r="C190" s="167"/>
      <c r="D190" s="167"/>
      <c r="E190" s="166"/>
      <c r="F190" s="166"/>
      <c r="G190" s="166"/>
      <c r="H190" s="180"/>
      <c r="I190" s="167"/>
      <c r="J190" s="12" t="s">
        <v>111</v>
      </c>
      <c r="K190" s="8" t="s">
        <v>112</v>
      </c>
      <c r="L190" s="8" t="s">
        <v>85</v>
      </c>
      <c r="M190" s="53">
        <v>2</v>
      </c>
      <c r="N190" s="192"/>
      <c r="O190" s="180"/>
      <c r="P190" s="180"/>
      <c r="Q190" s="180"/>
      <c r="R190" s="201"/>
      <c r="S190" s="201"/>
      <c r="T190" s="204"/>
      <c r="U190" s="204"/>
      <c r="V190" s="197"/>
      <c r="W190" s="197"/>
      <c r="X190" s="197"/>
      <c r="Y190" s="197"/>
      <c r="Z190" s="197"/>
      <c r="AA190" s="197"/>
      <c r="AB190" s="197"/>
      <c r="AC190" s="192"/>
      <c r="AD190" s="187"/>
      <c r="AE190" s="187"/>
      <c r="AF190" s="180"/>
      <c r="AG190" s="192"/>
      <c r="AH190" s="218"/>
      <c r="AI190" s="218"/>
      <c r="AJ190" s="180"/>
    </row>
    <row r="191" spans="2:36" s="66" customFormat="1" ht="55" customHeight="1" x14ac:dyDescent="0.35">
      <c r="B191" s="167"/>
      <c r="C191" s="167"/>
      <c r="D191" s="167"/>
      <c r="E191" s="166"/>
      <c r="F191" s="166"/>
      <c r="G191" s="166"/>
      <c r="H191" s="181"/>
      <c r="I191" s="167"/>
      <c r="J191" s="12" t="s">
        <v>127</v>
      </c>
      <c r="K191" s="8" t="s">
        <v>128</v>
      </c>
      <c r="L191" s="8" t="s">
        <v>85</v>
      </c>
      <c r="M191" s="53">
        <v>76</v>
      </c>
      <c r="N191" s="193"/>
      <c r="O191" s="181"/>
      <c r="P191" s="181"/>
      <c r="Q191" s="181"/>
      <c r="R191" s="202"/>
      <c r="S191" s="202"/>
      <c r="T191" s="205"/>
      <c r="U191" s="205"/>
      <c r="V191" s="198"/>
      <c r="W191" s="198"/>
      <c r="X191" s="198"/>
      <c r="Y191" s="198"/>
      <c r="Z191" s="198"/>
      <c r="AA191" s="198"/>
      <c r="AB191" s="198"/>
      <c r="AC191" s="193"/>
      <c r="AD191" s="188"/>
      <c r="AE191" s="188"/>
      <c r="AF191" s="181"/>
      <c r="AG191" s="193"/>
      <c r="AH191" s="218"/>
      <c r="AI191" s="218"/>
      <c r="AJ191" s="181"/>
    </row>
    <row r="192" spans="2:36" s="66" customFormat="1" ht="101.15" customHeight="1" x14ac:dyDescent="0.35">
      <c r="B192" s="179" t="s">
        <v>1059</v>
      </c>
      <c r="C192" s="179" t="s">
        <v>321</v>
      </c>
      <c r="D192" s="179" t="s">
        <v>106</v>
      </c>
      <c r="E192" s="182" t="s">
        <v>67</v>
      </c>
      <c r="F192" s="182" t="s">
        <v>134</v>
      </c>
      <c r="G192" s="182" t="s">
        <v>147</v>
      </c>
      <c r="H192" s="179" t="s">
        <v>70</v>
      </c>
      <c r="I192" s="179" t="s">
        <v>79</v>
      </c>
      <c r="J192" s="12" t="s">
        <v>212</v>
      </c>
      <c r="K192" s="8" t="s">
        <v>107</v>
      </c>
      <c r="L192" s="8" t="s">
        <v>86</v>
      </c>
      <c r="M192" s="53">
        <v>40</v>
      </c>
      <c r="N192" s="191" t="s">
        <v>108</v>
      </c>
      <c r="O192" s="179" t="s">
        <v>320</v>
      </c>
      <c r="P192" s="179" t="s">
        <v>75</v>
      </c>
      <c r="Q192" s="179" t="s">
        <v>76</v>
      </c>
      <c r="R192" s="200" t="s">
        <v>77</v>
      </c>
      <c r="S192" s="200" t="s">
        <v>109</v>
      </c>
      <c r="T192" s="203">
        <f>V192+Y192</f>
        <v>57778.05</v>
      </c>
      <c r="U192" s="203">
        <f>T192/M193</f>
        <v>57778.05</v>
      </c>
      <c r="V192" s="178">
        <v>49111.35</v>
      </c>
      <c r="W192" s="178" t="s">
        <v>79</v>
      </c>
      <c r="X192" s="178" t="s">
        <v>79</v>
      </c>
      <c r="Y192" s="178">
        <v>8666.7000000000007</v>
      </c>
      <c r="Z192" s="178" t="s">
        <v>79</v>
      </c>
      <c r="AA192" s="178" t="s">
        <v>79</v>
      </c>
      <c r="AB192" s="178">
        <v>10196.129999999999</v>
      </c>
      <c r="AC192" s="191" t="s">
        <v>110</v>
      </c>
      <c r="AD192" s="189" t="s">
        <v>79</v>
      </c>
      <c r="AE192" s="189">
        <f>V192+Y192</f>
        <v>57778.05</v>
      </c>
      <c r="AF192" s="191" t="s">
        <v>79</v>
      </c>
      <c r="AG192" s="168" t="s">
        <v>33</v>
      </c>
      <c r="AH192" s="168" t="s">
        <v>253</v>
      </c>
      <c r="AI192" s="168" t="s">
        <v>257</v>
      </c>
      <c r="AJ192" s="191"/>
    </row>
    <row r="193" spans="2:36" s="66" customFormat="1" ht="75.650000000000006" customHeight="1" x14ac:dyDescent="0.35">
      <c r="B193" s="180"/>
      <c r="C193" s="180"/>
      <c r="D193" s="180"/>
      <c r="E193" s="183"/>
      <c r="F193" s="183"/>
      <c r="G193" s="183"/>
      <c r="H193" s="180"/>
      <c r="I193" s="180"/>
      <c r="J193" s="12" t="s">
        <v>111</v>
      </c>
      <c r="K193" s="8" t="s">
        <v>112</v>
      </c>
      <c r="L193" s="8" t="s">
        <v>85</v>
      </c>
      <c r="M193" s="53">
        <v>1</v>
      </c>
      <c r="N193" s="192"/>
      <c r="O193" s="180"/>
      <c r="P193" s="180"/>
      <c r="Q193" s="180"/>
      <c r="R193" s="201"/>
      <c r="S193" s="201"/>
      <c r="T193" s="204"/>
      <c r="U193" s="204"/>
      <c r="V193" s="197"/>
      <c r="W193" s="197"/>
      <c r="X193" s="197"/>
      <c r="Y193" s="197"/>
      <c r="Z193" s="197"/>
      <c r="AA193" s="197"/>
      <c r="AB193" s="197"/>
      <c r="AC193" s="192"/>
      <c r="AD193" s="187"/>
      <c r="AE193" s="187"/>
      <c r="AF193" s="180"/>
      <c r="AG193" s="168"/>
      <c r="AH193" s="168"/>
      <c r="AI193" s="168"/>
      <c r="AJ193" s="180"/>
    </row>
    <row r="194" spans="2:36" s="66" customFormat="1" ht="56.15" customHeight="1" x14ac:dyDescent="0.35">
      <c r="B194" s="181"/>
      <c r="C194" s="181"/>
      <c r="D194" s="181"/>
      <c r="E194" s="184"/>
      <c r="F194" s="184"/>
      <c r="G194" s="184"/>
      <c r="H194" s="181"/>
      <c r="I194" s="181"/>
      <c r="J194" s="12" t="s">
        <v>127</v>
      </c>
      <c r="K194" s="8" t="s">
        <v>128</v>
      </c>
      <c r="L194" s="8" t="s">
        <v>85</v>
      </c>
      <c r="M194" s="53">
        <v>30</v>
      </c>
      <c r="N194" s="193"/>
      <c r="O194" s="181"/>
      <c r="P194" s="181"/>
      <c r="Q194" s="181"/>
      <c r="R194" s="202"/>
      <c r="S194" s="202"/>
      <c r="T194" s="205"/>
      <c r="U194" s="205"/>
      <c r="V194" s="198"/>
      <c r="W194" s="198"/>
      <c r="X194" s="198"/>
      <c r="Y194" s="198"/>
      <c r="Z194" s="198"/>
      <c r="AA194" s="198"/>
      <c r="AB194" s="198"/>
      <c r="AC194" s="193"/>
      <c r="AD194" s="188"/>
      <c r="AE194" s="188"/>
      <c r="AF194" s="181"/>
      <c r="AG194" s="168"/>
      <c r="AH194" s="168"/>
      <c r="AI194" s="168"/>
      <c r="AJ194" s="181"/>
    </row>
    <row r="195" spans="2:36" s="36" customFormat="1" ht="132" customHeight="1" x14ac:dyDescent="0.35">
      <c r="B195" s="179" t="s">
        <v>368</v>
      </c>
      <c r="C195" s="179" t="s">
        <v>369</v>
      </c>
      <c r="D195" s="179" t="s">
        <v>106</v>
      </c>
      <c r="E195" s="182" t="s">
        <v>67</v>
      </c>
      <c r="F195" s="194" t="s">
        <v>134</v>
      </c>
      <c r="G195" s="182" t="s">
        <v>147</v>
      </c>
      <c r="H195" s="199" t="s">
        <v>70</v>
      </c>
      <c r="I195" s="199" t="s">
        <v>79</v>
      </c>
      <c r="J195" s="12" t="s">
        <v>212</v>
      </c>
      <c r="K195" s="8" t="s">
        <v>107</v>
      </c>
      <c r="L195" s="8" t="s">
        <v>86</v>
      </c>
      <c r="M195" s="8">
        <v>40</v>
      </c>
      <c r="N195" s="206" t="s">
        <v>108</v>
      </c>
      <c r="O195" s="179" t="s">
        <v>370</v>
      </c>
      <c r="P195" s="179" t="s">
        <v>75</v>
      </c>
      <c r="Q195" s="179" t="s">
        <v>76</v>
      </c>
      <c r="R195" s="200" t="s">
        <v>77</v>
      </c>
      <c r="S195" s="200" t="s">
        <v>109</v>
      </c>
      <c r="T195" s="203">
        <f>V195+Y195</f>
        <v>492200</v>
      </c>
      <c r="U195" s="312" t="s">
        <v>98</v>
      </c>
      <c r="V195" s="178">
        <v>418370</v>
      </c>
      <c r="W195" s="178" t="s">
        <v>79</v>
      </c>
      <c r="X195" s="178" t="s">
        <v>79</v>
      </c>
      <c r="Y195" s="178">
        <v>73830</v>
      </c>
      <c r="Z195" s="178" t="s">
        <v>98</v>
      </c>
      <c r="AA195" s="178" t="s">
        <v>79</v>
      </c>
      <c r="AB195" s="178">
        <v>221133.32</v>
      </c>
      <c r="AC195" s="191" t="s">
        <v>149</v>
      </c>
      <c r="AD195" s="189" t="s">
        <v>79</v>
      </c>
      <c r="AE195" s="189">
        <f>V195+Y195</f>
        <v>492200</v>
      </c>
      <c r="AF195" s="191" t="s">
        <v>79</v>
      </c>
      <c r="AG195" s="191" t="s">
        <v>33</v>
      </c>
      <c r="AH195" s="238" t="s">
        <v>178</v>
      </c>
      <c r="AI195" s="238" t="s">
        <v>161</v>
      </c>
      <c r="AJ195" s="191"/>
    </row>
    <row r="196" spans="2:36" s="36" customFormat="1" ht="86.15" customHeight="1" x14ac:dyDescent="0.35">
      <c r="B196" s="180"/>
      <c r="C196" s="180"/>
      <c r="D196" s="180"/>
      <c r="E196" s="183"/>
      <c r="F196" s="183"/>
      <c r="G196" s="183"/>
      <c r="H196" s="180"/>
      <c r="I196" s="180"/>
      <c r="J196" s="12" t="s">
        <v>111</v>
      </c>
      <c r="K196" s="8" t="s">
        <v>112</v>
      </c>
      <c r="L196" s="8" t="s">
        <v>85</v>
      </c>
      <c r="M196" s="8">
        <v>4</v>
      </c>
      <c r="N196" s="192"/>
      <c r="O196" s="180"/>
      <c r="P196" s="180"/>
      <c r="Q196" s="180"/>
      <c r="R196" s="201"/>
      <c r="S196" s="201"/>
      <c r="T196" s="204"/>
      <c r="U196" s="313"/>
      <c r="V196" s="197"/>
      <c r="W196" s="197"/>
      <c r="X196" s="197"/>
      <c r="Y196" s="197"/>
      <c r="Z196" s="197"/>
      <c r="AA196" s="197"/>
      <c r="AB196" s="197"/>
      <c r="AC196" s="192"/>
      <c r="AD196" s="187"/>
      <c r="AE196" s="187"/>
      <c r="AF196" s="180"/>
      <c r="AG196" s="192"/>
      <c r="AH196" s="239"/>
      <c r="AI196" s="239"/>
      <c r="AJ196" s="180"/>
    </row>
    <row r="197" spans="2:36" s="36" customFormat="1" ht="59.15" customHeight="1" x14ac:dyDescent="0.35">
      <c r="B197" s="181"/>
      <c r="C197" s="181"/>
      <c r="D197" s="181"/>
      <c r="E197" s="184"/>
      <c r="F197" s="184"/>
      <c r="G197" s="184"/>
      <c r="H197" s="181"/>
      <c r="I197" s="181"/>
      <c r="J197" s="12" t="s">
        <v>127</v>
      </c>
      <c r="K197" s="8" t="s">
        <v>128</v>
      </c>
      <c r="L197" s="8" t="s">
        <v>85</v>
      </c>
      <c r="M197" s="53">
        <v>230</v>
      </c>
      <c r="N197" s="193"/>
      <c r="O197" s="181"/>
      <c r="P197" s="181"/>
      <c r="Q197" s="181"/>
      <c r="R197" s="202"/>
      <c r="S197" s="202"/>
      <c r="T197" s="205"/>
      <c r="U197" s="314"/>
      <c r="V197" s="198"/>
      <c r="W197" s="198"/>
      <c r="X197" s="198"/>
      <c r="Y197" s="198"/>
      <c r="Z197" s="198"/>
      <c r="AA197" s="198"/>
      <c r="AB197" s="198"/>
      <c r="AC197" s="193"/>
      <c r="AD197" s="188"/>
      <c r="AE197" s="188"/>
      <c r="AF197" s="181"/>
      <c r="AG197" s="193"/>
      <c r="AH197" s="240"/>
      <c r="AI197" s="240"/>
      <c r="AJ197" s="181"/>
    </row>
    <row r="198" spans="2:36" s="36" customFormat="1" ht="132" customHeight="1" x14ac:dyDescent="0.35">
      <c r="B198" s="167" t="s">
        <v>371</v>
      </c>
      <c r="C198" s="167" t="s">
        <v>372</v>
      </c>
      <c r="D198" s="167" t="s">
        <v>106</v>
      </c>
      <c r="E198" s="166" t="s">
        <v>67</v>
      </c>
      <c r="F198" s="166" t="s">
        <v>134</v>
      </c>
      <c r="G198" s="166" t="s">
        <v>147</v>
      </c>
      <c r="H198" s="167" t="s">
        <v>70</v>
      </c>
      <c r="I198" s="167" t="s">
        <v>79</v>
      </c>
      <c r="J198" s="12" t="s">
        <v>212</v>
      </c>
      <c r="K198" s="8" t="s">
        <v>107</v>
      </c>
      <c r="L198" s="8" t="s">
        <v>86</v>
      </c>
      <c r="M198" s="8">
        <v>40</v>
      </c>
      <c r="N198" s="168" t="s">
        <v>108</v>
      </c>
      <c r="O198" s="167" t="s">
        <v>370</v>
      </c>
      <c r="P198" s="167" t="s">
        <v>75</v>
      </c>
      <c r="Q198" s="167" t="s">
        <v>76</v>
      </c>
      <c r="R198" s="170" t="s">
        <v>77</v>
      </c>
      <c r="S198" s="170" t="s">
        <v>109</v>
      </c>
      <c r="T198" s="171">
        <f>V198+Y198</f>
        <v>235400</v>
      </c>
      <c r="U198" s="312" t="s">
        <v>98</v>
      </c>
      <c r="V198" s="178">
        <v>200090</v>
      </c>
      <c r="W198" s="173" t="s">
        <v>79</v>
      </c>
      <c r="X198" s="173" t="s">
        <v>79</v>
      </c>
      <c r="Y198" s="173">
        <v>35310</v>
      </c>
      <c r="Z198" s="173" t="s">
        <v>98</v>
      </c>
      <c r="AA198" s="173" t="s">
        <v>79</v>
      </c>
      <c r="AB198" s="173">
        <v>105759.42</v>
      </c>
      <c r="AC198" s="168" t="s">
        <v>149</v>
      </c>
      <c r="AD198" s="175" t="s">
        <v>79</v>
      </c>
      <c r="AE198" s="175">
        <f>V198+Y198</f>
        <v>235400</v>
      </c>
      <c r="AF198" s="168" t="s">
        <v>79</v>
      </c>
      <c r="AG198" s="168" t="s">
        <v>33</v>
      </c>
      <c r="AH198" s="168" t="s">
        <v>161</v>
      </c>
      <c r="AI198" s="238" t="s">
        <v>180</v>
      </c>
      <c r="AJ198" s="168"/>
    </row>
    <row r="199" spans="2:36" s="36" customFormat="1" ht="86.15" customHeight="1" x14ac:dyDescent="0.35">
      <c r="B199" s="167"/>
      <c r="C199" s="167"/>
      <c r="D199" s="167"/>
      <c r="E199" s="166"/>
      <c r="F199" s="166"/>
      <c r="G199" s="166"/>
      <c r="H199" s="167"/>
      <c r="I199" s="167"/>
      <c r="J199" s="12" t="s">
        <v>111</v>
      </c>
      <c r="K199" s="8" t="s">
        <v>112</v>
      </c>
      <c r="L199" s="8" t="s">
        <v>85</v>
      </c>
      <c r="M199" s="8">
        <v>2</v>
      </c>
      <c r="N199" s="168"/>
      <c r="O199" s="167"/>
      <c r="P199" s="167"/>
      <c r="Q199" s="167"/>
      <c r="R199" s="170"/>
      <c r="S199" s="170"/>
      <c r="T199" s="171"/>
      <c r="U199" s="313"/>
      <c r="V199" s="197"/>
      <c r="W199" s="173"/>
      <c r="X199" s="173"/>
      <c r="Y199" s="173"/>
      <c r="Z199" s="173"/>
      <c r="AA199" s="173"/>
      <c r="AB199" s="173"/>
      <c r="AC199" s="168"/>
      <c r="AD199" s="175"/>
      <c r="AE199" s="175"/>
      <c r="AF199" s="167"/>
      <c r="AG199" s="168"/>
      <c r="AH199" s="168"/>
      <c r="AI199" s="239"/>
      <c r="AJ199" s="167"/>
    </row>
    <row r="200" spans="2:36" s="36" customFormat="1" ht="59.15" customHeight="1" x14ac:dyDescent="0.35">
      <c r="B200" s="167"/>
      <c r="C200" s="167"/>
      <c r="D200" s="167"/>
      <c r="E200" s="166"/>
      <c r="F200" s="166"/>
      <c r="G200" s="166"/>
      <c r="H200" s="167"/>
      <c r="I200" s="167"/>
      <c r="J200" s="12" t="s">
        <v>127</v>
      </c>
      <c r="K200" s="8" t="s">
        <v>128</v>
      </c>
      <c r="L200" s="8" t="s">
        <v>85</v>
      </c>
      <c r="M200" s="53">
        <v>110</v>
      </c>
      <c r="N200" s="168"/>
      <c r="O200" s="167"/>
      <c r="P200" s="167"/>
      <c r="Q200" s="167"/>
      <c r="R200" s="170"/>
      <c r="S200" s="170"/>
      <c r="T200" s="171"/>
      <c r="U200" s="314"/>
      <c r="V200" s="198"/>
      <c r="W200" s="173"/>
      <c r="X200" s="173"/>
      <c r="Y200" s="173"/>
      <c r="Z200" s="173"/>
      <c r="AA200" s="173"/>
      <c r="AB200" s="173"/>
      <c r="AC200" s="168"/>
      <c r="AD200" s="175"/>
      <c r="AE200" s="175"/>
      <c r="AF200" s="167"/>
      <c r="AG200" s="168"/>
      <c r="AH200" s="168"/>
      <c r="AI200" s="240"/>
      <c r="AJ200" s="167"/>
    </row>
    <row r="201" spans="2:36" ht="52" customHeight="1" x14ac:dyDescent="0.3">
      <c r="B201" s="167" t="s">
        <v>373</v>
      </c>
      <c r="C201" s="167" t="s">
        <v>374</v>
      </c>
      <c r="D201" s="167" t="s">
        <v>66</v>
      </c>
      <c r="E201" s="166" t="s">
        <v>67</v>
      </c>
      <c r="F201" s="166" t="s">
        <v>132</v>
      </c>
      <c r="G201" s="166" t="s">
        <v>69</v>
      </c>
      <c r="H201" s="167" t="s">
        <v>70</v>
      </c>
      <c r="I201" s="167" t="s">
        <v>79</v>
      </c>
      <c r="J201" s="12" t="s">
        <v>113</v>
      </c>
      <c r="K201" s="8" t="s">
        <v>114</v>
      </c>
      <c r="L201" s="8" t="s">
        <v>115</v>
      </c>
      <c r="M201" s="8">
        <v>2</v>
      </c>
      <c r="N201" s="168" t="s">
        <v>108</v>
      </c>
      <c r="O201" s="167" t="s">
        <v>370</v>
      </c>
      <c r="P201" s="167" t="s">
        <v>75</v>
      </c>
      <c r="Q201" s="167" t="s">
        <v>76</v>
      </c>
      <c r="R201" s="170" t="s">
        <v>77</v>
      </c>
      <c r="S201" s="170" t="s">
        <v>109</v>
      </c>
      <c r="T201" s="171">
        <f>V201+Y201</f>
        <v>151940</v>
      </c>
      <c r="U201" s="245" t="s">
        <v>98</v>
      </c>
      <c r="V201" s="173">
        <v>129149</v>
      </c>
      <c r="W201" s="173" t="s">
        <v>79</v>
      </c>
      <c r="X201" s="173" t="s">
        <v>79</v>
      </c>
      <c r="Y201" s="173">
        <v>22791</v>
      </c>
      <c r="Z201" s="173" t="s">
        <v>79</v>
      </c>
      <c r="AA201" s="173" t="s">
        <v>79</v>
      </c>
      <c r="AB201" s="173">
        <v>65117.15</v>
      </c>
      <c r="AC201" s="168" t="s">
        <v>80</v>
      </c>
      <c r="AD201" s="175" t="s">
        <v>79</v>
      </c>
      <c r="AE201" s="175">
        <f>V201+Y201</f>
        <v>151940</v>
      </c>
      <c r="AF201" s="168" t="s">
        <v>79</v>
      </c>
      <c r="AG201" s="168" t="s">
        <v>33</v>
      </c>
      <c r="AH201" s="168" t="s">
        <v>165</v>
      </c>
      <c r="AI201" s="168" t="s">
        <v>303</v>
      </c>
      <c r="AJ201" s="168"/>
    </row>
    <row r="202" spans="2:36" ht="52" x14ac:dyDescent="0.3">
      <c r="B202" s="167"/>
      <c r="C202" s="167"/>
      <c r="D202" s="167"/>
      <c r="E202" s="166"/>
      <c r="F202" s="166"/>
      <c r="G202" s="166"/>
      <c r="H202" s="167"/>
      <c r="I202" s="167"/>
      <c r="J202" s="12" t="s">
        <v>116</v>
      </c>
      <c r="K202" s="8" t="s">
        <v>117</v>
      </c>
      <c r="L202" s="8" t="s">
        <v>85</v>
      </c>
      <c r="M202" s="8">
        <v>2</v>
      </c>
      <c r="N202" s="168"/>
      <c r="O202" s="167"/>
      <c r="P202" s="167"/>
      <c r="Q202" s="167"/>
      <c r="R202" s="170"/>
      <c r="S202" s="170"/>
      <c r="T202" s="171"/>
      <c r="U202" s="245"/>
      <c r="V202" s="173"/>
      <c r="W202" s="173"/>
      <c r="X202" s="173"/>
      <c r="Y202" s="173"/>
      <c r="Z202" s="173"/>
      <c r="AA202" s="173"/>
      <c r="AB202" s="173"/>
      <c r="AC202" s="168"/>
      <c r="AD202" s="175"/>
      <c r="AE202" s="175"/>
      <c r="AF202" s="167"/>
      <c r="AG202" s="168"/>
      <c r="AH202" s="168"/>
      <c r="AI202" s="168"/>
      <c r="AJ202" s="167"/>
    </row>
    <row r="203" spans="2:36" ht="39" x14ac:dyDescent="0.3">
      <c r="B203" s="167"/>
      <c r="C203" s="167"/>
      <c r="D203" s="167"/>
      <c r="E203" s="166"/>
      <c r="F203" s="166"/>
      <c r="G203" s="166"/>
      <c r="H203" s="167"/>
      <c r="I203" s="167"/>
      <c r="J203" s="12" t="s">
        <v>213</v>
      </c>
      <c r="K203" s="8" t="s">
        <v>118</v>
      </c>
      <c r="L203" s="8" t="s">
        <v>119</v>
      </c>
      <c r="M203" s="8">
        <v>2</v>
      </c>
      <c r="N203" s="168"/>
      <c r="O203" s="167"/>
      <c r="P203" s="167"/>
      <c r="Q203" s="167"/>
      <c r="R203" s="170"/>
      <c r="S203" s="170"/>
      <c r="T203" s="171"/>
      <c r="U203" s="245"/>
      <c r="V203" s="173"/>
      <c r="W203" s="173"/>
      <c r="X203" s="173"/>
      <c r="Y203" s="173"/>
      <c r="Z203" s="173"/>
      <c r="AA203" s="173"/>
      <c r="AB203" s="173"/>
      <c r="AC203" s="168"/>
      <c r="AD203" s="175"/>
      <c r="AE203" s="175"/>
      <c r="AF203" s="167"/>
      <c r="AG203" s="168"/>
      <c r="AH203" s="168"/>
      <c r="AI203" s="168"/>
      <c r="AJ203" s="167"/>
    </row>
    <row r="204" spans="2:36" ht="26" x14ac:dyDescent="0.3">
      <c r="B204" s="167"/>
      <c r="C204" s="167"/>
      <c r="D204" s="167"/>
      <c r="E204" s="166"/>
      <c r="F204" s="166"/>
      <c r="G204" s="166"/>
      <c r="H204" s="167"/>
      <c r="I204" s="167"/>
      <c r="J204" s="12" t="s">
        <v>120</v>
      </c>
      <c r="K204" s="8" t="s">
        <v>121</v>
      </c>
      <c r="L204" s="8" t="s">
        <v>119</v>
      </c>
      <c r="M204" s="53">
        <v>2</v>
      </c>
      <c r="N204" s="168"/>
      <c r="O204" s="167"/>
      <c r="P204" s="167"/>
      <c r="Q204" s="167"/>
      <c r="R204" s="170"/>
      <c r="S204" s="170"/>
      <c r="T204" s="171"/>
      <c r="U204" s="245"/>
      <c r="V204" s="173"/>
      <c r="W204" s="173"/>
      <c r="X204" s="173"/>
      <c r="Y204" s="173"/>
      <c r="Z204" s="173"/>
      <c r="AA204" s="173"/>
      <c r="AB204" s="173"/>
      <c r="AC204" s="168"/>
      <c r="AD204" s="175"/>
      <c r="AE204" s="175"/>
      <c r="AF204" s="167"/>
      <c r="AG204" s="168"/>
      <c r="AH204" s="168"/>
      <c r="AI204" s="168"/>
      <c r="AJ204" s="167"/>
    </row>
    <row r="205" spans="2:36" s="36" customFormat="1" ht="95.15" customHeight="1" x14ac:dyDescent="0.35">
      <c r="B205" s="167" t="s">
        <v>375</v>
      </c>
      <c r="C205" s="167" t="s">
        <v>376</v>
      </c>
      <c r="D205" s="167" t="s">
        <v>106</v>
      </c>
      <c r="E205" s="166" t="s">
        <v>67</v>
      </c>
      <c r="F205" s="166" t="s">
        <v>134</v>
      </c>
      <c r="G205" s="166" t="s">
        <v>147</v>
      </c>
      <c r="H205" s="167" t="s">
        <v>70</v>
      </c>
      <c r="I205" s="167" t="s">
        <v>79</v>
      </c>
      <c r="J205" s="309" t="s">
        <v>111</v>
      </c>
      <c r="K205" s="179" t="s">
        <v>112</v>
      </c>
      <c r="L205" s="179" t="s">
        <v>85</v>
      </c>
      <c r="M205" s="179">
        <v>2</v>
      </c>
      <c r="N205" s="168" t="s">
        <v>108</v>
      </c>
      <c r="O205" s="167" t="s">
        <v>370</v>
      </c>
      <c r="P205" s="167" t="s">
        <v>75</v>
      </c>
      <c r="Q205" s="167" t="s">
        <v>76</v>
      </c>
      <c r="R205" s="170" t="s">
        <v>77</v>
      </c>
      <c r="S205" s="170" t="s">
        <v>109</v>
      </c>
      <c r="T205" s="171">
        <f>V205+Y205</f>
        <v>117700</v>
      </c>
      <c r="U205" s="245" t="s">
        <v>98</v>
      </c>
      <c r="V205" s="178">
        <v>100045</v>
      </c>
      <c r="W205" s="173" t="s">
        <v>79</v>
      </c>
      <c r="X205" s="173" t="s">
        <v>79</v>
      </c>
      <c r="Y205" s="173">
        <v>17655</v>
      </c>
      <c r="Z205" s="173" t="s">
        <v>98</v>
      </c>
      <c r="AA205" s="173" t="s">
        <v>79</v>
      </c>
      <c r="AB205" s="173">
        <v>50442.86</v>
      </c>
      <c r="AC205" s="168" t="s">
        <v>149</v>
      </c>
      <c r="AD205" s="175" t="s">
        <v>79</v>
      </c>
      <c r="AE205" s="175">
        <f>V205+Y205</f>
        <v>117700</v>
      </c>
      <c r="AF205" s="168" t="s">
        <v>79</v>
      </c>
      <c r="AG205" s="168" t="s">
        <v>33</v>
      </c>
      <c r="AH205" s="168" t="s">
        <v>170</v>
      </c>
      <c r="AI205" s="168" t="s">
        <v>171</v>
      </c>
      <c r="AJ205" s="168"/>
    </row>
    <row r="206" spans="2:36" s="36" customFormat="1" ht="86.15" customHeight="1" x14ac:dyDescent="0.35">
      <c r="B206" s="167"/>
      <c r="C206" s="167"/>
      <c r="D206" s="167"/>
      <c r="E206" s="166"/>
      <c r="F206" s="166"/>
      <c r="G206" s="166"/>
      <c r="H206" s="167"/>
      <c r="I206" s="167"/>
      <c r="J206" s="311"/>
      <c r="K206" s="181"/>
      <c r="L206" s="181"/>
      <c r="M206" s="181"/>
      <c r="N206" s="168"/>
      <c r="O206" s="167"/>
      <c r="P206" s="167"/>
      <c r="Q206" s="167"/>
      <c r="R206" s="170"/>
      <c r="S206" s="170"/>
      <c r="T206" s="171"/>
      <c r="U206" s="245"/>
      <c r="V206" s="197"/>
      <c r="W206" s="173"/>
      <c r="X206" s="173"/>
      <c r="Y206" s="173"/>
      <c r="Z206" s="173"/>
      <c r="AA206" s="173"/>
      <c r="AB206" s="173"/>
      <c r="AC206" s="168"/>
      <c r="AD206" s="175"/>
      <c r="AE206" s="175"/>
      <c r="AF206" s="167"/>
      <c r="AG206" s="168"/>
      <c r="AH206" s="168"/>
      <c r="AI206" s="168"/>
      <c r="AJ206" s="167"/>
    </row>
    <row r="207" spans="2:36" s="36" customFormat="1" ht="77.5" customHeight="1" x14ac:dyDescent="0.35">
      <c r="B207" s="167"/>
      <c r="C207" s="167"/>
      <c r="D207" s="167"/>
      <c r="E207" s="166"/>
      <c r="F207" s="166"/>
      <c r="G207" s="166"/>
      <c r="H207" s="167"/>
      <c r="I207" s="167"/>
      <c r="J207" s="12" t="s">
        <v>127</v>
      </c>
      <c r="K207" s="8" t="s">
        <v>128</v>
      </c>
      <c r="L207" s="8" t="s">
        <v>85</v>
      </c>
      <c r="M207" s="53">
        <v>12</v>
      </c>
      <c r="N207" s="168"/>
      <c r="O207" s="167"/>
      <c r="P207" s="167"/>
      <c r="Q207" s="167"/>
      <c r="R207" s="170"/>
      <c r="S207" s="170"/>
      <c r="T207" s="171"/>
      <c r="U207" s="245"/>
      <c r="V207" s="198"/>
      <c r="W207" s="173"/>
      <c r="X207" s="173"/>
      <c r="Y207" s="173"/>
      <c r="Z207" s="173"/>
      <c r="AA207" s="173"/>
      <c r="AB207" s="173"/>
      <c r="AC207" s="168"/>
      <c r="AD207" s="175"/>
      <c r="AE207" s="175"/>
      <c r="AF207" s="167"/>
      <c r="AG207" s="168"/>
      <c r="AH207" s="168"/>
      <c r="AI207" s="168"/>
      <c r="AJ207" s="167"/>
    </row>
    <row r="208" spans="2:36" s="36" customFormat="1" ht="132" customHeight="1" x14ac:dyDescent="0.35">
      <c r="B208" s="179" t="s">
        <v>481</v>
      </c>
      <c r="C208" s="167" t="s">
        <v>487</v>
      </c>
      <c r="D208" s="179" t="s">
        <v>106</v>
      </c>
      <c r="E208" s="182" t="s">
        <v>67</v>
      </c>
      <c r="F208" s="194" t="s">
        <v>134</v>
      </c>
      <c r="G208" s="182" t="s">
        <v>147</v>
      </c>
      <c r="H208" s="199" t="s">
        <v>70</v>
      </c>
      <c r="I208" s="199" t="s">
        <v>79</v>
      </c>
      <c r="J208" s="12" t="s">
        <v>212</v>
      </c>
      <c r="K208" s="8" t="s">
        <v>107</v>
      </c>
      <c r="L208" s="8" t="s">
        <v>86</v>
      </c>
      <c r="M208" s="8">
        <v>40</v>
      </c>
      <c r="N208" s="206" t="s">
        <v>108</v>
      </c>
      <c r="O208" s="166" t="s">
        <v>486</v>
      </c>
      <c r="P208" s="179" t="s">
        <v>75</v>
      </c>
      <c r="Q208" s="179" t="s">
        <v>76</v>
      </c>
      <c r="R208" s="200" t="s">
        <v>77</v>
      </c>
      <c r="S208" s="200" t="s">
        <v>109</v>
      </c>
      <c r="T208" s="203">
        <f>V208+Y208</f>
        <v>41084.17</v>
      </c>
      <c r="U208" s="203" t="s">
        <v>98</v>
      </c>
      <c r="V208" s="173">
        <v>34921.54</v>
      </c>
      <c r="W208" s="173" t="s">
        <v>98</v>
      </c>
      <c r="X208" s="173" t="s">
        <v>98</v>
      </c>
      <c r="Y208" s="320">
        <v>6162.63</v>
      </c>
      <c r="Z208" s="178"/>
      <c r="AA208" s="178"/>
      <c r="AB208" s="178">
        <v>10594.03</v>
      </c>
      <c r="AC208" s="191" t="s">
        <v>149</v>
      </c>
      <c r="AD208" s="189" t="s">
        <v>79</v>
      </c>
      <c r="AE208" s="189">
        <f>V208+Y208</f>
        <v>41084.17</v>
      </c>
      <c r="AF208" s="191" t="s">
        <v>79</v>
      </c>
      <c r="AG208" s="191" t="s">
        <v>33</v>
      </c>
      <c r="AH208" s="168" t="s">
        <v>178</v>
      </c>
      <c r="AI208" s="168" t="s">
        <v>162</v>
      </c>
      <c r="AJ208" s="191"/>
    </row>
    <row r="209" spans="2:36" s="36" customFormat="1" ht="86.15" customHeight="1" x14ac:dyDescent="0.35">
      <c r="B209" s="180"/>
      <c r="C209" s="167"/>
      <c r="D209" s="180"/>
      <c r="E209" s="183"/>
      <c r="F209" s="183"/>
      <c r="G209" s="183"/>
      <c r="H209" s="180"/>
      <c r="I209" s="180"/>
      <c r="J209" s="12" t="s">
        <v>111</v>
      </c>
      <c r="K209" s="8" t="s">
        <v>112</v>
      </c>
      <c r="L209" s="8" t="s">
        <v>85</v>
      </c>
      <c r="M209" s="8">
        <v>1</v>
      </c>
      <c r="N209" s="192"/>
      <c r="O209" s="166"/>
      <c r="P209" s="180"/>
      <c r="Q209" s="180"/>
      <c r="R209" s="201"/>
      <c r="S209" s="201"/>
      <c r="T209" s="204"/>
      <c r="U209" s="204"/>
      <c r="V209" s="173"/>
      <c r="W209" s="173"/>
      <c r="X209" s="173"/>
      <c r="Y209" s="321"/>
      <c r="Z209" s="197"/>
      <c r="AA209" s="197"/>
      <c r="AB209" s="197"/>
      <c r="AC209" s="192"/>
      <c r="AD209" s="187"/>
      <c r="AE209" s="187"/>
      <c r="AF209" s="180"/>
      <c r="AG209" s="192"/>
      <c r="AH209" s="168"/>
      <c r="AI209" s="168"/>
      <c r="AJ209" s="180"/>
    </row>
    <row r="210" spans="2:36" s="36" customFormat="1" ht="59.15" customHeight="1" x14ac:dyDescent="0.35">
      <c r="B210" s="181"/>
      <c r="C210" s="167"/>
      <c r="D210" s="181"/>
      <c r="E210" s="184"/>
      <c r="F210" s="184"/>
      <c r="G210" s="184"/>
      <c r="H210" s="181"/>
      <c r="I210" s="181"/>
      <c r="J210" s="12" t="s">
        <v>127</v>
      </c>
      <c r="K210" s="8" t="s">
        <v>128</v>
      </c>
      <c r="L210" s="8" t="s">
        <v>85</v>
      </c>
      <c r="M210" s="53">
        <v>21</v>
      </c>
      <c r="N210" s="193"/>
      <c r="O210" s="166"/>
      <c r="P210" s="181"/>
      <c r="Q210" s="181"/>
      <c r="R210" s="202"/>
      <c r="S210" s="202"/>
      <c r="T210" s="205"/>
      <c r="U210" s="205"/>
      <c r="V210" s="173"/>
      <c r="W210" s="173"/>
      <c r="X210" s="173"/>
      <c r="Y210" s="322"/>
      <c r="Z210" s="198"/>
      <c r="AA210" s="198"/>
      <c r="AB210" s="198"/>
      <c r="AC210" s="193"/>
      <c r="AD210" s="188"/>
      <c r="AE210" s="188"/>
      <c r="AF210" s="181"/>
      <c r="AG210" s="193"/>
      <c r="AH210" s="168"/>
      <c r="AI210" s="168"/>
      <c r="AJ210" s="181"/>
    </row>
    <row r="211" spans="2:36" s="36" customFormat="1" ht="132" customHeight="1" x14ac:dyDescent="0.35">
      <c r="B211" s="179" t="s">
        <v>482</v>
      </c>
      <c r="C211" s="167" t="s">
        <v>492</v>
      </c>
      <c r="D211" s="179" t="s">
        <v>106</v>
      </c>
      <c r="E211" s="182" t="s">
        <v>67</v>
      </c>
      <c r="F211" s="194" t="s">
        <v>134</v>
      </c>
      <c r="G211" s="182" t="s">
        <v>147</v>
      </c>
      <c r="H211" s="199" t="s">
        <v>70</v>
      </c>
      <c r="I211" s="199" t="s">
        <v>79</v>
      </c>
      <c r="J211" s="12" t="s">
        <v>212</v>
      </c>
      <c r="K211" s="8" t="s">
        <v>107</v>
      </c>
      <c r="L211" s="8" t="s">
        <v>86</v>
      </c>
      <c r="M211" s="8">
        <v>40</v>
      </c>
      <c r="N211" s="206" t="s">
        <v>108</v>
      </c>
      <c r="O211" s="179" t="s">
        <v>488</v>
      </c>
      <c r="P211" s="179" t="s">
        <v>75</v>
      </c>
      <c r="Q211" s="179" t="s">
        <v>76</v>
      </c>
      <c r="R211" s="200" t="s">
        <v>77</v>
      </c>
      <c r="S211" s="200" t="s">
        <v>109</v>
      </c>
      <c r="T211" s="203">
        <f>V211+Y211</f>
        <v>486989.2</v>
      </c>
      <c r="U211" s="203" t="s">
        <v>98</v>
      </c>
      <c r="V211" s="178">
        <v>413940.82</v>
      </c>
      <c r="W211" s="178" t="s">
        <v>98</v>
      </c>
      <c r="X211" s="178" t="s">
        <v>98</v>
      </c>
      <c r="Y211" s="178">
        <v>73048.38</v>
      </c>
      <c r="Z211" s="178" t="s">
        <v>98</v>
      </c>
      <c r="AA211" s="178" t="s">
        <v>98</v>
      </c>
      <c r="AB211" s="173">
        <v>125575.86</v>
      </c>
      <c r="AC211" s="191" t="s">
        <v>149</v>
      </c>
      <c r="AD211" s="189" t="s">
        <v>79</v>
      </c>
      <c r="AE211" s="189">
        <f>V211+Y211</f>
        <v>486989.2</v>
      </c>
      <c r="AF211" s="191" t="s">
        <v>79</v>
      </c>
      <c r="AG211" s="191" t="s">
        <v>33</v>
      </c>
      <c r="AH211" s="168" t="s">
        <v>178</v>
      </c>
      <c r="AI211" s="168" t="s">
        <v>162</v>
      </c>
      <c r="AJ211" s="191"/>
    </row>
    <row r="212" spans="2:36" s="36" customFormat="1" ht="86.15" customHeight="1" x14ac:dyDescent="0.35">
      <c r="B212" s="180"/>
      <c r="C212" s="218"/>
      <c r="D212" s="180"/>
      <c r="E212" s="183"/>
      <c r="F212" s="183"/>
      <c r="G212" s="183"/>
      <c r="H212" s="180"/>
      <c r="I212" s="180"/>
      <c r="J212" s="12" t="s">
        <v>111</v>
      </c>
      <c r="K212" s="8" t="s">
        <v>112</v>
      </c>
      <c r="L212" s="8" t="s">
        <v>85</v>
      </c>
      <c r="M212" s="8">
        <v>8</v>
      </c>
      <c r="N212" s="192"/>
      <c r="O212" s="180"/>
      <c r="P212" s="180"/>
      <c r="Q212" s="180"/>
      <c r="R212" s="201"/>
      <c r="S212" s="201"/>
      <c r="T212" s="204"/>
      <c r="U212" s="204"/>
      <c r="V212" s="197"/>
      <c r="W212" s="197"/>
      <c r="X212" s="197"/>
      <c r="Y212" s="197"/>
      <c r="Z212" s="197"/>
      <c r="AA212" s="197"/>
      <c r="AB212" s="173"/>
      <c r="AC212" s="192"/>
      <c r="AD212" s="187"/>
      <c r="AE212" s="187"/>
      <c r="AF212" s="180"/>
      <c r="AG212" s="192"/>
      <c r="AH212" s="168"/>
      <c r="AI212" s="168"/>
      <c r="AJ212" s="180"/>
    </row>
    <row r="213" spans="2:36" s="36" customFormat="1" ht="59.15" customHeight="1" x14ac:dyDescent="0.35">
      <c r="B213" s="181"/>
      <c r="C213" s="218"/>
      <c r="D213" s="181"/>
      <c r="E213" s="184"/>
      <c r="F213" s="184"/>
      <c r="G213" s="184"/>
      <c r="H213" s="181"/>
      <c r="I213" s="181"/>
      <c r="J213" s="12" t="s">
        <v>127</v>
      </c>
      <c r="K213" s="8" t="s">
        <v>128</v>
      </c>
      <c r="L213" s="8" t="s">
        <v>85</v>
      </c>
      <c r="M213" s="53">
        <v>269</v>
      </c>
      <c r="N213" s="193"/>
      <c r="O213" s="181"/>
      <c r="P213" s="181"/>
      <c r="Q213" s="181"/>
      <c r="R213" s="202"/>
      <c r="S213" s="202"/>
      <c r="T213" s="205"/>
      <c r="U213" s="205"/>
      <c r="V213" s="198"/>
      <c r="W213" s="198"/>
      <c r="X213" s="198"/>
      <c r="Y213" s="198"/>
      <c r="Z213" s="198"/>
      <c r="AA213" s="198"/>
      <c r="AB213" s="173"/>
      <c r="AC213" s="193"/>
      <c r="AD213" s="188"/>
      <c r="AE213" s="188"/>
      <c r="AF213" s="181"/>
      <c r="AG213" s="193"/>
      <c r="AH213" s="168"/>
      <c r="AI213" s="168"/>
      <c r="AJ213" s="181"/>
    </row>
    <row r="214" spans="2:36" s="36" customFormat="1" ht="132" customHeight="1" x14ac:dyDescent="0.35">
      <c r="B214" s="179" t="s">
        <v>483</v>
      </c>
      <c r="C214" s="179" t="s">
        <v>493</v>
      </c>
      <c r="D214" s="179" t="s">
        <v>106</v>
      </c>
      <c r="E214" s="182" t="s">
        <v>67</v>
      </c>
      <c r="F214" s="194" t="s">
        <v>134</v>
      </c>
      <c r="G214" s="182" t="s">
        <v>147</v>
      </c>
      <c r="H214" s="199" t="s">
        <v>70</v>
      </c>
      <c r="I214" s="199" t="s">
        <v>79</v>
      </c>
      <c r="J214" s="12" t="s">
        <v>212</v>
      </c>
      <c r="K214" s="8" t="s">
        <v>107</v>
      </c>
      <c r="L214" s="8" t="s">
        <v>86</v>
      </c>
      <c r="M214" s="8">
        <v>40</v>
      </c>
      <c r="N214" s="206" t="s">
        <v>108</v>
      </c>
      <c r="O214" s="179" t="s">
        <v>489</v>
      </c>
      <c r="P214" s="179" t="s">
        <v>75</v>
      </c>
      <c r="Q214" s="179" t="s">
        <v>76</v>
      </c>
      <c r="R214" s="200" t="s">
        <v>77</v>
      </c>
      <c r="S214" s="200" t="s">
        <v>109</v>
      </c>
      <c r="T214" s="203">
        <f>V214+Y214</f>
        <v>120000</v>
      </c>
      <c r="U214" s="203" t="s">
        <v>98</v>
      </c>
      <c r="V214" s="178">
        <v>102000</v>
      </c>
      <c r="W214" s="178" t="s">
        <v>98</v>
      </c>
      <c r="X214" s="173" t="s">
        <v>98</v>
      </c>
      <c r="Y214" s="178">
        <v>18000</v>
      </c>
      <c r="Z214" s="178" t="s">
        <v>98</v>
      </c>
      <c r="AA214" s="178" t="s">
        <v>98</v>
      </c>
      <c r="AB214" s="173">
        <v>30943.4</v>
      </c>
      <c r="AC214" s="191" t="s">
        <v>149</v>
      </c>
      <c r="AD214" s="189" t="s">
        <v>79</v>
      </c>
      <c r="AE214" s="189">
        <f>V214+Y214</f>
        <v>120000</v>
      </c>
      <c r="AF214" s="191" t="s">
        <v>79</v>
      </c>
      <c r="AG214" s="191" t="s">
        <v>33</v>
      </c>
      <c r="AH214" s="191" t="s">
        <v>164</v>
      </c>
      <c r="AI214" s="191" t="s">
        <v>165</v>
      </c>
      <c r="AJ214" s="191"/>
    </row>
    <row r="215" spans="2:36" s="36" customFormat="1" ht="86.15" customHeight="1" x14ac:dyDescent="0.35">
      <c r="B215" s="180"/>
      <c r="C215" s="180"/>
      <c r="D215" s="180"/>
      <c r="E215" s="183"/>
      <c r="F215" s="183"/>
      <c r="G215" s="183"/>
      <c r="H215" s="180"/>
      <c r="I215" s="180"/>
      <c r="J215" s="12" t="s">
        <v>111</v>
      </c>
      <c r="K215" s="8" t="s">
        <v>112</v>
      </c>
      <c r="L215" s="8" t="s">
        <v>85</v>
      </c>
      <c r="M215" s="8">
        <v>2</v>
      </c>
      <c r="N215" s="192"/>
      <c r="O215" s="180"/>
      <c r="P215" s="180"/>
      <c r="Q215" s="180"/>
      <c r="R215" s="201"/>
      <c r="S215" s="201"/>
      <c r="T215" s="204"/>
      <c r="U215" s="204"/>
      <c r="V215" s="197"/>
      <c r="W215" s="197"/>
      <c r="X215" s="173"/>
      <c r="Y215" s="197"/>
      <c r="Z215" s="197"/>
      <c r="AA215" s="197"/>
      <c r="AB215" s="173"/>
      <c r="AC215" s="192"/>
      <c r="AD215" s="187"/>
      <c r="AE215" s="187"/>
      <c r="AF215" s="180"/>
      <c r="AG215" s="192"/>
      <c r="AH215" s="192"/>
      <c r="AI215" s="192"/>
      <c r="AJ215" s="180"/>
    </row>
    <row r="216" spans="2:36" s="36" customFormat="1" ht="59.15" customHeight="1" x14ac:dyDescent="0.35">
      <c r="B216" s="181"/>
      <c r="C216" s="181"/>
      <c r="D216" s="181"/>
      <c r="E216" s="184"/>
      <c r="F216" s="184"/>
      <c r="G216" s="184"/>
      <c r="H216" s="181"/>
      <c r="I216" s="181"/>
      <c r="J216" s="12" t="s">
        <v>127</v>
      </c>
      <c r="K216" s="8" t="s">
        <v>128</v>
      </c>
      <c r="L216" s="8" t="s">
        <v>85</v>
      </c>
      <c r="M216" s="53">
        <v>10</v>
      </c>
      <c r="N216" s="193"/>
      <c r="O216" s="181"/>
      <c r="P216" s="181"/>
      <c r="Q216" s="181"/>
      <c r="R216" s="202"/>
      <c r="S216" s="202"/>
      <c r="T216" s="205"/>
      <c r="U216" s="205"/>
      <c r="V216" s="198"/>
      <c r="W216" s="198"/>
      <c r="X216" s="173"/>
      <c r="Y216" s="198"/>
      <c r="Z216" s="198"/>
      <c r="AA216" s="198"/>
      <c r="AB216" s="173"/>
      <c r="AC216" s="193"/>
      <c r="AD216" s="188"/>
      <c r="AE216" s="188"/>
      <c r="AF216" s="181"/>
      <c r="AG216" s="193"/>
      <c r="AH216" s="193"/>
      <c r="AI216" s="193"/>
      <c r="AJ216" s="181"/>
    </row>
    <row r="217" spans="2:36" s="36" customFormat="1" ht="132" customHeight="1" x14ac:dyDescent="0.35">
      <c r="B217" s="179" t="s">
        <v>484</v>
      </c>
      <c r="C217" s="167" t="s">
        <v>494</v>
      </c>
      <c r="D217" s="179" t="s">
        <v>106</v>
      </c>
      <c r="E217" s="182" t="s">
        <v>67</v>
      </c>
      <c r="F217" s="194" t="s">
        <v>134</v>
      </c>
      <c r="G217" s="182" t="s">
        <v>147</v>
      </c>
      <c r="H217" s="199" t="s">
        <v>70</v>
      </c>
      <c r="I217" s="199" t="s">
        <v>79</v>
      </c>
      <c r="J217" s="12" t="s">
        <v>212</v>
      </c>
      <c r="K217" s="8" t="s">
        <v>107</v>
      </c>
      <c r="L217" s="8" t="s">
        <v>86</v>
      </c>
      <c r="M217" s="8">
        <v>40</v>
      </c>
      <c r="N217" s="206" t="s">
        <v>108</v>
      </c>
      <c r="O217" s="179" t="s">
        <v>490</v>
      </c>
      <c r="P217" s="179" t="s">
        <v>75</v>
      </c>
      <c r="Q217" s="179" t="s">
        <v>76</v>
      </c>
      <c r="R217" s="200" t="s">
        <v>77</v>
      </c>
      <c r="S217" s="200" t="s">
        <v>109</v>
      </c>
      <c r="T217" s="203">
        <f>V217+Y217</f>
        <v>20000</v>
      </c>
      <c r="U217" s="203" t="s">
        <v>98</v>
      </c>
      <c r="V217" s="178">
        <v>17000</v>
      </c>
      <c r="W217" s="178" t="s">
        <v>98</v>
      </c>
      <c r="X217" s="178" t="s">
        <v>98</v>
      </c>
      <c r="Y217" s="178">
        <v>3000</v>
      </c>
      <c r="Z217" s="178" t="s">
        <v>98</v>
      </c>
      <c r="AA217" s="178" t="s">
        <v>98</v>
      </c>
      <c r="AB217" s="178">
        <v>5157.2299999999996</v>
      </c>
      <c r="AC217" s="191" t="s">
        <v>149</v>
      </c>
      <c r="AD217" s="189" t="s">
        <v>79</v>
      </c>
      <c r="AE217" s="189">
        <f>V217+Y217</f>
        <v>20000</v>
      </c>
      <c r="AF217" s="191" t="s">
        <v>79</v>
      </c>
      <c r="AG217" s="191" t="s">
        <v>33</v>
      </c>
      <c r="AH217" s="191" t="s">
        <v>164</v>
      </c>
      <c r="AI217" s="191" t="s">
        <v>165</v>
      </c>
      <c r="AJ217" s="191"/>
    </row>
    <row r="218" spans="2:36" s="36" customFormat="1" ht="86.15" customHeight="1" x14ac:dyDescent="0.35">
      <c r="B218" s="180"/>
      <c r="C218" s="447"/>
      <c r="D218" s="180"/>
      <c r="E218" s="183"/>
      <c r="F218" s="183"/>
      <c r="G218" s="183"/>
      <c r="H218" s="180"/>
      <c r="I218" s="180"/>
      <c r="J218" s="12" t="s">
        <v>111</v>
      </c>
      <c r="K218" s="8" t="s">
        <v>112</v>
      </c>
      <c r="L218" s="8" t="s">
        <v>85</v>
      </c>
      <c r="M218" s="8">
        <v>1</v>
      </c>
      <c r="N218" s="192"/>
      <c r="O218" s="180"/>
      <c r="P218" s="180"/>
      <c r="Q218" s="180"/>
      <c r="R218" s="201"/>
      <c r="S218" s="201"/>
      <c r="T218" s="204"/>
      <c r="U218" s="204"/>
      <c r="V218" s="197"/>
      <c r="W218" s="197"/>
      <c r="X218" s="197"/>
      <c r="Y218" s="197"/>
      <c r="Z218" s="197"/>
      <c r="AA218" s="197"/>
      <c r="AB218" s="197"/>
      <c r="AC218" s="192"/>
      <c r="AD218" s="187"/>
      <c r="AE218" s="187"/>
      <c r="AF218" s="180"/>
      <c r="AG218" s="192"/>
      <c r="AH218" s="192"/>
      <c r="AI218" s="192"/>
      <c r="AJ218" s="180"/>
    </row>
    <row r="219" spans="2:36" s="36" customFormat="1" ht="59.15" customHeight="1" x14ac:dyDescent="0.35">
      <c r="B219" s="181"/>
      <c r="C219" s="447"/>
      <c r="D219" s="181"/>
      <c r="E219" s="184"/>
      <c r="F219" s="184"/>
      <c r="G219" s="184"/>
      <c r="H219" s="181"/>
      <c r="I219" s="181"/>
      <c r="J219" s="12" t="s">
        <v>127</v>
      </c>
      <c r="K219" s="8" t="s">
        <v>128</v>
      </c>
      <c r="L219" s="8" t="s">
        <v>85</v>
      </c>
      <c r="M219" s="53">
        <v>20</v>
      </c>
      <c r="N219" s="193"/>
      <c r="O219" s="181"/>
      <c r="P219" s="181"/>
      <c r="Q219" s="181"/>
      <c r="R219" s="202"/>
      <c r="S219" s="202"/>
      <c r="T219" s="205"/>
      <c r="U219" s="205"/>
      <c r="V219" s="198"/>
      <c r="W219" s="198"/>
      <c r="X219" s="198"/>
      <c r="Y219" s="198"/>
      <c r="Z219" s="198"/>
      <c r="AA219" s="198"/>
      <c r="AB219" s="198"/>
      <c r="AC219" s="193"/>
      <c r="AD219" s="188"/>
      <c r="AE219" s="188"/>
      <c r="AF219" s="181"/>
      <c r="AG219" s="193"/>
      <c r="AH219" s="193"/>
      <c r="AI219" s="193"/>
      <c r="AJ219" s="181"/>
    </row>
    <row r="220" spans="2:36" ht="52" customHeight="1" x14ac:dyDescent="0.3">
      <c r="B220" s="167" t="s">
        <v>485</v>
      </c>
      <c r="C220" s="167" t="s">
        <v>495</v>
      </c>
      <c r="D220" s="167" t="s">
        <v>66</v>
      </c>
      <c r="E220" s="166" t="s">
        <v>67</v>
      </c>
      <c r="F220" s="166" t="s">
        <v>132</v>
      </c>
      <c r="G220" s="166" t="s">
        <v>69</v>
      </c>
      <c r="H220" s="167" t="s">
        <v>70</v>
      </c>
      <c r="I220" s="167" t="s">
        <v>79</v>
      </c>
      <c r="J220" s="12" t="s">
        <v>113</v>
      </c>
      <c r="K220" s="8" t="s">
        <v>114</v>
      </c>
      <c r="L220" s="8" t="s">
        <v>115</v>
      </c>
      <c r="M220" s="8">
        <v>3</v>
      </c>
      <c r="N220" s="168" t="s">
        <v>108</v>
      </c>
      <c r="O220" s="167" t="s">
        <v>491</v>
      </c>
      <c r="P220" s="167" t="s">
        <v>75</v>
      </c>
      <c r="Q220" s="167" t="s">
        <v>76</v>
      </c>
      <c r="R220" s="170" t="s">
        <v>77</v>
      </c>
      <c r="S220" s="170" t="s">
        <v>109</v>
      </c>
      <c r="T220" s="171">
        <f>V220+Y220</f>
        <v>212250</v>
      </c>
      <c r="U220" s="171" t="s">
        <v>98</v>
      </c>
      <c r="V220" s="173">
        <v>180412.5</v>
      </c>
      <c r="W220" s="173" t="s">
        <v>98</v>
      </c>
      <c r="X220" s="173" t="s">
        <v>98</v>
      </c>
      <c r="Y220" s="437">
        <v>31837.5</v>
      </c>
      <c r="Z220" s="173" t="s">
        <v>98</v>
      </c>
      <c r="AA220" s="173" t="s">
        <v>98</v>
      </c>
      <c r="AB220" s="399">
        <v>54731.13</v>
      </c>
      <c r="AC220" s="168" t="s">
        <v>80</v>
      </c>
      <c r="AD220" s="175" t="s">
        <v>79</v>
      </c>
      <c r="AE220" s="175">
        <f>V220+Y220</f>
        <v>212250</v>
      </c>
      <c r="AF220" s="168" t="s">
        <v>79</v>
      </c>
      <c r="AG220" s="168" t="s">
        <v>33</v>
      </c>
      <c r="AH220" s="168" t="s">
        <v>252</v>
      </c>
      <c r="AI220" s="168" t="s">
        <v>253</v>
      </c>
      <c r="AJ220" s="168"/>
    </row>
    <row r="221" spans="2:36" ht="59.5" customHeight="1" x14ac:dyDescent="0.3">
      <c r="B221" s="167"/>
      <c r="C221" s="167"/>
      <c r="D221" s="167"/>
      <c r="E221" s="166"/>
      <c r="F221" s="166"/>
      <c r="G221" s="166"/>
      <c r="H221" s="167"/>
      <c r="I221" s="167"/>
      <c r="J221" s="12" t="s">
        <v>116</v>
      </c>
      <c r="K221" s="8" t="s">
        <v>117</v>
      </c>
      <c r="L221" s="8" t="s">
        <v>85</v>
      </c>
      <c r="M221" s="8">
        <v>3</v>
      </c>
      <c r="N221" s="168"/>
      <c r="O221" s="167"/>
      <c r="P221" s="167"/>
      <c r="Q221" s="167"/>
      <c r="R221" s="170"/>
      <c r="S221" s="170"/>
      <c r="T221" s="171"/>
      <c r="U221" s="171"/>
      <c r="V221" s="173"/>
      <c r="W221" s="173"/>
      <c r="X221" s="173"/>
      <c r="Y221" s="437"/>
      <c r="Z221" s="173"/>
      <c r="AA221" s="173"/>
      <c r="AB221" s="400"/>
      <c r="AC221" s="168"/>
      <c r="AD221" s="175"/>
      <c r="AE221" s="175"/>
      <c r="AF221" s="167"/>
      <c r="AG221" s="168"/>
      <c r="AH221" s="168"/>
      <c r="AI221" s="168"/>
      <c r="AJ221" s="167"/>
    </row>
    <row r="222" spans="2:36" ht="57.65" customHeight="1" x14ac:dyDescent="0.3">
      <c r="B222" s="167"/>
      <c r="C222" s="167"/>
      <c r="D222" s="167"/>
      <c r="E222" s="166"/>
      <c r="F222" s="166"/>
      <c r="G222" s="166"/>
      <c r="H222" s="167"/>
      <c r="I222" s="167"/>
      <c r="J222" s="12" t="s">
        <v>213</v>
      </c>
      <c r="K222" s="8" t="s">
        <v>118</v>
      </c>
      <c r="L222" s="8" t="s">
        <v>119</v>
      </c>
      <c r="M222" s="8">
        <v>3</v>
      </c>
      <c r="N222" s="168"/>
      <c r="O222" s="167"/>
      <c r="P222" s="167"/>
      <c r="Q222" s="167"/>
      <c r="R222" s="170"/>
      <c r="S222" s="170"/>
      <c r="T222" s="171"/>
      <c r="U222" s="171"/>
      <c r="V222" s="173"/>
      <c r="W222" s="173"/>
      <c r="X222" s="173"/>
      <c r="Y222" s="437"/>
      <c r="Z222" s="173"/>
      <c r="AA222" s="173"/>
      <c r="AB222" s="400"/>
      <c r="AC222" s="168"/>
      <c r="AD222" s="175"/>
      <c r="AE222" s="175"/>
      <c r="AF222" s="167"/>
      <c r="AG222" s="168"/>
      <c r="AH222" s="168"/>
      <c r="AI222" s="168"/>
      <c r="AJ222" s="167"/>
    </row>
    <row r="223" spans="2:36" ht="39" customHeight="1" x14ac:dyDescent="0.3">
      <c r="B223" s="167"/>
      <c r="C223" s="167"/>
      <c r="D223" s="167"/>
      <c r="E223" s="166"/>
      <c r="F223" s="166"/>
      <c r="G223" s="166"/>
      <c r="H223" s="167"/>
      <c r="I223" s="167"/>
      <c r="J223" s="12" t="s">
        <v>120</v>
      </c>
      <c r="K223" s="8" t="s">
        <v>121</v>
      </c>
      <c r="L223" s="8" t="s">
        <v>119</v>
      </c>
      <c r="M223" s="53">
        <v>3</v>
      </c>
      <c r="N223" s="168"/>
      <c r="O223" s="167"/>
      <c r="P223" s="167"/>
      <c r="Q223" s="167"/>
      <c r="R223" s="170"/>
      <c r="S223" s="170"/>
      <c r="T223" s="171"/>
      <c r="U223" s="171"/>
      <c r="V223" s="173"/>
      <c r="W223" s="173"/>
      <c r="X223" s="173"/>
      <c r="Y223" s="437"/>
      <c r="Z223" s="173"/>
      <c r="AA223" s="173"/>
      <c r="AB223" s="401"/>
      <c r="AC223" s="168"/>
      <c r="AD223" s="175"/>
      <c r="AE223" s="175"/>
      <c r="AF223" s="167"/>
      <c r="AG223" s="168"/>
      <c r="AH223" s="168"/>
      <c r="AI223" s="168"/>
      <c r="AJ223" s="167"/>
    </row>
    <row r="224" spans="2:36" s="36" customFormat="1" ht="132" customHeight="1" x14ac:dyDescent="0.35">
      <c r="B224" s="179" t="s">
        <v>1014</v>
      </c>
      <c r="C224" s="167" t="s">
        <v>487</v>
      </c>
      <c r="D224" s="179" t="s">
        <v>106</v>
      </c>
      <c r="E224" s="182" t="s">
        <v>67</v>
      </c>
      <c r="F224" s="194" t="s">
        <v>134</v>
      </c>
      <c r="G224" s="182" t="s">
        <v>147</v>
      </c>
      <c r="H224" s="199" t="s">
        <v>70</v>
      </c>
      <c r="I224" s="199" t="s">
        <v>79</v>
      </c>
      <c r="J224" s="12" t="s">
        <v>212</v>
      </c>
      <c r="K224" s="8" t="s">
        <v>107</v>
      </c>
      <c r="L224" s="8" t="s">
        <v>86</v>
      </c>
      <c r="M224" s="8">
        <v>40</v>
      </c>
      <c r="N224" s="206" t="s">
        <v>108</v>
      </c>
      <c r="O224" s="166" t="s">
        <v>486</v>
      </c>
      <c r="P224" s="179" t="s">
        <v>75</v>
      </c>
      <c r="Q224" s="179" t="s">
        <v>76</v>
      </c>
      <c r="R224" s="200" t="s">
        <v>77</v>
      </c>
      <c r="S224" s="200" t="s">
        <v>109</v>
      </c>
      <c r="T224" s="203">
        <f>V224+Y224</f>
        <v>82179.83</v>
      </c>
      <c r="U224" s="203" t="s">
        <v>98</v>
      </c>
      <c r="V224" s="173">
        <v>69852.86</v>
      </c>
      <c r="W224" s="173" t="s">
        <v>98</v>
      </c>
      <c r="X224" s="173" t="s">
        <v>98</v>
      </c>
      <c r="Y224" s="320">
        <v>12326.97</v>
      </c>
      <c r="Z224" s="178" t="s">
        <v>98</v>
      </c>
      <c r="AA224" s="178" t="s">
        <v>98</v>
      </c>
      <c r="AB224" s="178">
        <v>21191.03</v>
      </c>
      <c r="AC224" s="191" t="s">
        <v>149</v>
      </c>
      <c r="AD224" s="189" t="s">
        <v>79</v>
      </c>
      <c r="AE224" s="189">
        <f>V224+Y224</f>
        <v>82179.83</v>
      </c>
      <c r="AF224" s="191" t="s">
        <v>79</v>
      </c>
      <c r="AG224" s="191" t="s">
        <v>33</v>
      </c>
      <c r="AH224" s="168" t="s">
        <v>365</v>
      </c>
      <c r="AI224" s="168" t="s">
        <v>252</v>
      </c>
      <c r="AJ224" s="191"/>
    </row>
    <row r="225" spans="2:36" s="36" customFormat="1" ht="86.15" customHeight="1" x14ac:dyDescent="0.35">
      <c r="B225" s="180"/>
      <c r="C225" s="167"/>
      <c r="D225" s="180"/>
      <c r="E225" s="183"/>
      <c r="F225" s="183"/>
      <c r="G225" s="183"/>
      <c r="H225" s="180"/>
      <c r="I225" s="180"/>
      <c r="J225" s="12" t="s">
        <v>111</v>
      </c>
      <c r="K225" s="8" t="s">
        <v>112</v>
      </c>
      <c r="L225" s="8" t="s">
        <v>85</v>
      </c>
      <c r="M225" s="8">
        <v>2</v>
      </c>
      <c r="N225" s="192"/>
      <c r="O225" s="166"/>
      <c r="P225" s="180"/>
      <c r="Q225" s="180"/>
      <c r="R225" s="201"/>
      <c r="S225" s="201"/>
      <c r="T225" s="204"/>
      <c r="U225" s="204"/>
      <c r="V225" s="173"/>
      <c r="W225" s="173"/>
      <c r="X225" s="173"/>
      <c r="Y225" s="321"/>
      <c r="Z225" s="197"/>
      <c r="AA225" s="197"/>
      <c r="AB225" s="197"/>
      <c r="AC225" s="192"/>
      <c r="AD225" s="187"/>
      <c r="AE225" s="187"/>
      <c r="AF225" s="180"/>
      <c r="AG225" s="192"/>
      <c r="AH225" s="168"/>
      <c r="AI225" s="168"/>
      <c r="AJ225" s="180"/>
    </row>
    <row r="226" spans="2:36" s="36" customFormat="1" ht="59.15" customHeight="1" x14ac:dyDescent="0.35">
      <c r="B226" s="181"/>
      <c r="C226" s="167"/>
      <c r="D226" s="181"/>
      <c r="E226" s="184"/>
      <c r="F226" s="184"/>
      <c r="G226" s="184"/>
      <c r="H226" s="181"/>
      <c r="I226" s="181"/>
      <c r="J226" s="12" t="s">
        <v>127</v>
      </c>
      <c r="K226" s="8" t="s">
        <v>128</v>
      </c>
      <c r="L226" s="8" t="s">
        <v>85</v>
      </c>
      <c r="M226" s="53">
        <v>43</v>
      </c>
      <c r="N226" s="193"/>
      <c r="O226" s="166"/>
      <c r="P226" s="181"/>
      <c r="Q226" s="181"/>
      <c r="R226" s="202"/>
      <c r="S226" s="202"/>
      <c r="T226" s="205"/>
      <c r="U226" s="205"/>
      <c r="V226" s="173"/>
      <c r="W226" s="173"/>
      <c r="X226" s="173"/>
      <c r="Y226" s="322"/>
      <c r="Z226" s="198"/>
      <c r="AA226" s="198"/>
      <c r="AB226" s="198"/>
      <c r="AC226" s="193"/>
      <c r="AD226" s="188"/>
      <c r="AE226" s="188"/>
      <c r="AF226" s="181"/>
      <c r="AG226" s="193"/>
      <c r="AH226" s="168"/>
      <c r="AI226" s="168"/>
      <c r="AJ226" s="181"/>
    </row>
    <row r="227" spans="2:36" s="36" customFormat="1" ht="132" customHeight="1" x14ac:dyDescent="0.35">
      <c r="B227" s="179" t="s">
        <v>1015</v>
      </c>
      <c r="C227" s="167" t="s">
        <v>492</v>
      </c>
      <c r="D227" s="179" t="s">
        <v>106</v>
      </c>
      <c r="E227" s="182" t="s">
        <v>67</v>
      </c>
      <c r="F227" s="194" t="s">
        <v>134</v>
      </c>
      <c r="G227" s="182" t="s">
        <v>147</v>
      </c>
      <c r="H227" s="199" t="s">
        <v>70</v>
      </c>
      <c r="I227" s="199" t="s">
        <v>79</v>
      </c>
      <c r="J227" s="12" t="s">
        <v>212</v>
      </c>
      <c r="K227" s="8" t="s">
        <v>107</v>
      </c>
      <c r="L227" s="8" t="s">
        <v>86</v>
      </c>
      <c r="M227" s="8">
        <v>40</v>
      </c>
      <c r="N227" s="206" t="s">
        <v>108</v>
      </c>
      <c r="O227" s="179" t="s">
        <v>488</v>
      </c>
      <c r="P227" s="179" t="s">
        <v>75</v>
      </c>
      <c r="Q227" s="179" t="s">
        <v>76</v>
      </c>
      <c r="R227" s="200" t="s">
        <v>77</v>
      </c>
      <c r="S227" s="200" t="s">
        <v>109</v>
      </c>
      <c r="T227" s="203">
        <f>V227+Y227</f>
        <v>37493.199999999997</v>
      </c>
      <c r="U227" s="203" t="s">
        <v>98</v>
      </c>
      <c r="V227" s="178">
        <v>31869.22</v>
      </c>
      <c r="W227" s="178" t="s">
        <v>98</v>
      </c>
      <c r="X227" s="178" t="s">
        <v>98</v>
      </c>
      <c r="Y227" s="178">
        <v>5623.98</v>
      </c>
      <c r="Z227" s="178" t="s">
        <v>98</v>
      </c>
      <c r="AA227" s="178" t="s">
        <v>98</v>
      </c>
      <c r="AB227" s="173">
        <v>9668.0300000000007</v>
      </c>
      <c r="AC227" s="191" t="s">
        <v>149</v>
      </c>
      <c r="AD227" s="189" t="s">
        <v>79</v>
      </c>
      <c r="AE227" s="189">
        <f>V227+Y227</f>
        <v>37493.199999999997</v>
      </c>
      <c r="AF227" s="191" t="s">
        <v>79</v>
      </c>
      <c r="AG227" s="191" t="s">
        <v>33</v>
      </c>
      <c r="AH227" s="168" t="s">
        <v>365</v>
      </c>
      <c r="AI227" s="168" t="s">
        <v>252</v>
      </c>
      <c r="AJ227" s="191"/>
    </row>
    <row r="228" spans="2:36" s="36" customFormat="1" ht="86.15" customHeight="1" x14ac:dyDescent="0.35">
      <c r="B228" s="180"/>
      <c r="C228" s="218"/>
      <c r="D228" s="180"/>
      <c r="E228" s="183"/>
      <c r="F228" s="183"/>
      <c r="G228" s="183"/>
      <c r="H228" s="180"/>
      <c r="I228" s="180"/>
      <c r="J228" s="12" t="s">
        <v>111</v>
      </c>
      <c r="K228" s="8" t="s">
        <v>112</v>
      </c>
      <c r="L228" s="8" t="s">
        <v>85</v>
      </c>
      <c r="M228" s="8">
        <v>1</v>
      </c>
      <c r="N228" s="192"/>
      <c r="O228" s="180"/>
      <c r="P228" s="180"/>
      <c r="Q228" s="180"/>
      <c r="R228" s="201"/>
      <c r="S228" s="201"/>
      <c r="T228" s="204"/>
      <c r="U228" s="204"/>
      <c r="V228" s="197"/>
      <c r="W228" s="197"/>
      <c r="X228" s="197"/>
      <c r="Y228" s="197"/>
      <c r="Z228" s="197"/>
      <c r="AA228" s="197"/>
      <c r="AB228" s="173"/>
      <c r="AC228" s="192"/>
      <c r="AD228" s="187"/>
      <c r="AE228" s="187"/>
      <c r="AF228" s="180"/>
      <c r="AG228" s="192"/>
      <c r="AH228" s="168"/>
      <c r="AI228" s="168"/>
      <c r="AJ228" s="180"/>
    </row>
    <row r="229" spans="2:36" s="36" customFormat="1" ht="59.15" customHeight="1" x14ac:dyDescent="0.35">
      <c r="B229" s="181"/>
      <c r="C229" s="218"/>
      <c r="D229" s="181"/>
      <c r="E229" s="184"/>
      <c r="F229" s="184"/>
      <c r="G229" s="184"/>
      <c r="H229" s="181"/>
      <c r="I229" s="181"/>
      <c r="J229" s="12" t="s">
        <v>127</v>
      </c>
      <c r="K229" s="8" t="s">
        <v>128</v>
      </c>
      <c r="L229" s="8" t="s">
        <v>85</v>
      </c>
      <c r="M229" s="53">
        <v>21</v>
      </c>
      <c r="N229" s="193"/>
      <c r="O229" s="181"/>
      <c r="P229" s="181"/>
      <c r="Q229" s="181"/>
      <c r="R229" s="202"/>
      <c r="S229" s="202"/>
      <c r="T229" s="205"/>
      <c r="U229" s="205"/>
      <c r="V229" s="198"/>
      <c r="W229" s="198"/>
      <c r="X229" s="198"/>
      <c r="Y229" s="198"/>
      <c r="Z229" s="198"/>
      <c r="AA229" s="198"/>
      <c r="AB229" s="173"/>
      <c r="AC229" s="193"/>
      <c r="AD229" s="188"/>
      <c r="AE229" s="188"/>
      <c r="AF229" s="181"/>
      <c r="AG229" s="193"/>
      <c r="AH229" s="168"/>
      <c r="AI229" s="168"/>
      <c r="AJ229" s="181"/>
    </row>
    <row r="230" spans="2:36" s="36" customFormat="1" ht="132" customHeight="1" x14ac:dyDescent="0.35">
      <c r="B230" s="179" t="s">
        <v>214</v>
      </c>
      <c r="C230" s="179" t="s">
        <v>215</v>
      </c>
      <c r="D230" s="179" t="s">
        <v>106</v>
      </c>
      <c r="E230" s="182" t="s">
        <v>67</v>
      </c>
      <c r="F230" s="194" t="s">
        <v>134</v>
      </c>
      <c r="G230" s="182" t="s">
        <v>147</v>
      </c>
      <c r="H230" s="199" t="s">
        <v>70</v>
      </c>
      <c r="I230" s="199" t="s">
        <v>79</v>
      </c>
      <c r="J230" s="12" t="s">
        <v>212</v>
      </c>
      <c r="K230" s="8" t="s">
        <v>107</v>
      </c>
      <c r="L230" s="8" t="s">
        <v>86</v>
      </c>
      <c r="M230" s="8">
        <v>40</v>
      </c>
      <c r="N230" s="206" t="s">
        <v>108</v>
      </c>
      <c r="O230" s="179" t="s">
        <v>221</v>
      </c>
      <c r="P230" s="179" t="s">
        <v>75</v>
      </c>
      <c r="Q230" s="179" t="s">
        <v>76</v>
      </c>
      <c r="R230" s="200" t="s">
        <v>77</v>
      </c>
      <c r="S230" s="200" t="s">
        <v>109</v>
      </c>
      <c r="T230" s="203">
        <f>V230+Y230</f>
        <v>330505.10000000003</v>
      </c>
      <c r="U230" s="203">
        <f>T230/M231</f>
        <v>165252.55000000002</v>
      </c>
      <c r="V230" s="178">
        <v>280929.34000000003</v>
      </c>
      <c r="W230" s="178" t="s">
        <v>79</v>
      </c>
      <c r="X230" s="178" t="s">
        <v>79</v>
      </c>
      <c r="Y230" s="178">
        <v>49575.76</v>
      </c>
      <c r="Z230" s="178" t="s">
        <v>98</v>
      </c>
      <c r="AA230" s="178" t="s">
        <v>79</v>
      </c>
      <c r="AB230" s="178">
        <v>26797.72</v>
      </c>
      <c r="AC230" s="191" t="s">
        <v>149</v>
      </c>
      <c r="AD230" s="189" t="s">
        <v>79</v>
      </c>
      <c r="AE230" s="189">
        <f>V230+Y230</f>
        <v>330505.10000000003</v>
      </c>
      <c r="AF230" s="191" t="s">
        <v>79</v>
      </c>
      <c r="AG230" s="191" t="s">
        <v>33</v>
      </c>
      <c r="AH230" s="206" t="s">
        <v>178</v>
      </c>
      <c r="AI230" s="191" t="s">
        <v>161</v>
      </c>
      <c r="AJ230" s="191"/>
    </row>
    <row r="231" spans="2:36" s="36" customFormat="1" ht="86.15" customHeight="1" x14ac:dyDescent="0.35">
      <c r="B231" s="180"/>
      <c r="C231" s="180"/>
      <c r="D231" s="180"/>
      <c r="E231" s="183"/>
      <c r="F231" s="183"/>
      <c r="G231" s="183"/>
      <c r="H231" s="180"/>
      <c r="I231" s="180"/>
      <c r="J231" s="12" t="s">
        <v>111</v>
      </c>
      <c r="K231" s="8" t="s">
        <v>112</v>
      </c>
      <c r="L231" s="8" t="s">
        <v>85</v>
      </c>
      <c r="M231" s="8">
        <v>2</v>
      </c>
      <c r="N231" s="192"/>
      <c r="O231" s="180"/>
      <c r="P231" s="180"/>
      <c r="Q231" s="180"/>
      <c r="R231" s="201"/>
      <c r="S231" s="201"/>
      <c r="T231" s="204"/>
      <c r="U231" s="204"/>
      <c r="V231" s="197"/>
      <c r="W231" s="197"/>
      <c r="X231" s="197"/>
      <c r="Y231" s="197"/>
      <c r="Z231" s="197"/>
      <c r="AA231" s="197"/>
      <c r="AB231" s="197"/>
      <c r="AC231" s="192"/>
      <c r="AD231" s="187"/>
      <c r="AE231" s="187"/>
      <c r="AF231" s="180"/>
      <c r="AG231" s="192"/>
      <c r="AH231" s="192"/>
      <c r="AI231" s="192"/>
      <c r="AJ231" s="180"/>
    </row>
    <row r="232" spans="2:36" s="36" customFormat="1" ht="59.15" customHeight="1" x14ac:dyDescent="0.35">
      <c r="B232" s="181"/>
      <c r="C232" s="181"/>
      <c r="D232" s="181"/>
      <c r="E232" s="184"/>
      <c r="F232" s="184"/>
      <c r="G232" s="184"/>
      <c r="H232" s="181"/>
      <c r="I232" s="181"/>
      <c r="J232" s="12" t="s">
        <v>127</v>
      </c>
      <c r="K232" s="8" t="s">
        <v>128</v>
      </c>
      <c r="L232" s="8" t="s">
        <v>85</v>
      </c>
      <c r="M232" s="53">
        <v>240</v>
      </c>
      <c r="N232" s="193"/>
      <c r="O232" s="181"/>
      <c r="P232" s="181"/>
      <c r="Q232" s="181"/>
      <c r="R232" s="202"/>
      <c r="S232" s="202"/>
      <c r="T232" s="205"/>
      <c r="U232" s="205"/>
      <c r="V232" s="198"/>
      <c r="W232" s="198"/>
      <c r="X232" s="198"/>
      <c r="Y232" s="198"/>
      <c r="Z232" s="198"/>
      <c r="AA232" s="198"/>
      <c r="AB232" s="198"/>
      <c r="AC232" s="193"/>
      <c r="AD232" s="188"/>
      <c r="AE232" s="188"/>
      <c r="AF232" s="181"/>
      <c r="AG232" s="193"/>
      <c r="AH232" s="193"/>
      <c r="AI232" s="193"/>
      <c r="AJ232" s="181"/>
    </row>
    <row r="233" spans="2:36" s="36" customFormat="1" ht="132" customHeight="1" x14ac:dyDescent="0.35">
      <c r="B233" s="167" t="s">
        <v>1020</v>
      </c>
      <c r="C233" s="177" t="s">
        <v>218</v>
      </c>
      <c r="D233" s="177" t="s">
        <v>106</v>
      </c>
      <c r="E233" s="259" t="s">
        <v>67</v>
      </c>
      <c r="F233" s="259" t="s">
        <v>134</v>
      </c>
      <c r="G233" s="259" t="s">
        <v>147</v>
      </c>
      <c r="H233" s="177" t="s">
        <v>70</v>
      </c>
      <c r="I233" s="177" t="s">
        <v>79</v>
      </c>
      <c r="J233" s="21" t="s">
        <v>212</v>
      </c>
      <c r="K233" s="29" t="s">
        <v>107</v>
      </c>
      <c r="L233" s="29" t="s">
        <v>86</v>
      </c>
      <c r="M233" s="29">
        <v>40</v>
      </c>
      <c r="N233" s="176" t="s">
        <v>108</v>
      </c>
      <c r="O233" s="177" t="s">
        <v>221</v>
      </c>
      <c r="P233" s="177" t="s">
        <v>75</v>
      </c>
      <c r="Q233" s="177" t="s">
        <v>76</v>
      </c>
      <c r="R233" s="323" t="s">
        <v>77</v>
      </c>
      <c r="S233" s="323" t="s">
        <v>109</v>
      </c>
      <c r="T233" s="245">
        <f>V233+Y233</f>
        <v>32099.99</v>
      </c>
      <c r="U233" s="245">
        <f>T233</f>
        <v>32099.99</v>
      </c>
      <c r="V233" s="256">
        <v>27284.99</v>
      </c>
      <c r="W233" s="324" t="s">
        <v>79</v>
      </c>
      <c r="X233" s="324" t="s">
        <v>79</v>
      </c>
      <c r="Y233" s="324">
        <v>4815</v>
      </c>
      <c r="Z233" s="324" t="s">
        <v>98</v>
      </c>
      <c r="AA233" s="324" t="s">
        <v>79</v>
      </c>
      <c r="AB233" s="324">
        <v>2602.71</v>
      </c>
      <c r="AC233" s="176" t="s">
        <v>149</v>
      </c>
      <c r="AD233" s="366" t="s">
        <v>79</v>
      </c>
      <c r="AE233" s="366">
        <f>V233+Y233</f>
        <v>32099.99</v>
      </c>
      <c r="AF233" s="176" t="s">
        <v>79</v>
      </c>
      <c r="AG233" s="176" t="s">
        <v>33</v>
      </c>
      <c r="AH233" s="302" t="s">
        <v>178</v>
      </c>
      <c r="AI233" s="265" t="s">
        <v>161</v>
      </c>
      <c r="AJ233" s="176"/>
    </row>
    <row r="234" spans="2:36" s="36" customFormat="1" ht="86.15" customHeight="1" x14ac:dyDescent="0.35">
      <c r="B234" s="167"/>
      <c r="C234" s="177"/>
      <c r="D234" s="177"/>
      <c r="E234" s="259"/>
      <c r="F234" s="259"/>
      <c r="G234" s="259"/>
      <c r="H234" s="177"/>
      <c r="I234" s="177"/>
      <c r="J234" s="21" t="s">
        <v>111</v>
      </c>
      <c r="K234" s="29" t="s">
        <v>112</v>
      </c>
      <c r="L234" s="29" t="s">
        <v>85</v>
      </c>
      <c r="M234" s="29">
        <v>1</v>
      </c>
      <c r="N234" s="176"/>
      <c r="O234" s="177"/>
      <c r="P234" s="177"/>
      <c r="Q234" s="177"/>
      <c r="R234" s="323"/>
      <c r="S234" s="323"/>
      <c r="T234" s="245"/>
      <c r="U234" s="245"/>
      <c r="V234" s="257"/>
      <c r="W234" s="324"/>
      <c r="X234" s="324"/>
      <c r="Y234" s="324"/>
      <c r="Z234" s="324"/>
      <c r="AA234" s="324"/>
      <c r="AB234" s="324"/>
      <c r="AC234" s="176"/>
      <c r="AD234" s="366"/>
      <c r="AE234" s="366"/>
      <c r="AF234" s="177"/>
      <c r="AG234" s="176"/>
      <c r="AH234" s="269"/>
      <c r="AI234" s="269"/>
      <c r="AJ234" s="177"/>
    </row>
    <row r="235" spans="2:36" s="36" customFormat="1" ht="59.15" customHeight="1" x14ac:dyDescent="0.35">
      <c r="B235" s="167"/>
      <c r="C235" s="177"/>
      <c r="D235" s="177"/>
      <c r="E235" s="259"/>
      <c r="F235" s="259"/>
      <c r="G235" s="259"/>
      <c r="H235" s="177"/>
      <c r="I235" s="177"/>
      <c r="J235" s="21" t="s">
        <v>127</v>
      </c>
      <c r="K235" s="29" t="s">
        <v>128</v>
      </c>
      <c r="L235" s="29" t="s">
        <v>85</v>
      </c>
      <c r="M235" s="61">
        <v>40</v>
      </c>
      <c r="N235" s="176"/>
      <c r="O235" s="177"/>
      <c r="P235" s="177"/>
      <c r="Q235" s="177"/>
      <c r="R235" s="323"/>
      <c r="S235" s="323"/>
      <c r="T235" s="245"/>
      <c r="U235" s="245"/>
      <c r="V235" s="258"/>
      <c r="W235" s="324"/>
      <c r="X235" s="324"/>
      <c r="Y235" s="324"/>
      <c r="Z235" s="324"/>
      <c r="AA235" s="324"/>
      <c r="AB235" s="324"/>
      <c r="AC235" s="176"/>
      <c r="AD235" s="366"/>
      <c r="AE235" s="366"/>
      <c r="AF235" s="177"/>
      <c r="AG235" s="176"/>
      <c r="AH235" s="270"/>
      <c r="AI235" s="270"/>
      <c r="AJ235" s="177"/>
    </row>
    <row r="236" spans="2:36" s="36" customFormat="1" ht="132" customHeight="1" x14ac:dyDescent="0.35">
      <c r="B236" s="167" t="s">
        <v>216</v>
      </c>
      <c r="C236" s="167" t="s">
        <v>219</v>
      </c>
      <c r="D236" s="167" t="s">
        <v>106</v>
      </c>
      <c r="E236" s="166" t="s">
        <v>67</v>
      </c>
      <c r="F236" s="166" t="s">
        <v>134</v>
      </c>
      <c r="G236" s="166" t="s">
        <v>147</v>
      </c>
      <c r="H236" s="167" t="s">
        <v>70</v>
      </c>
      <c r="I236" s="167" t="s">
        <v>79</v>
      </c>
      <c r="J236" s="12" t="s">
        <v>212</v>
      </c>
      <c r="K236" s="8" t="s">
        <v>107</v>
      </c>
      <c r="L236" s="8" t="s">
        <v>86</v>
      </c>
      <c r="M236" s="8">
        <v>40</v>
      </c>
      <c r="N236" s="168" t="s">
        <v>108</v>
      </c>
      <c r="O236" s="167" t="s">
        <v>221</v>
      </c>
      <c r="P236" s="167" t="s">
        <v>75</v>
      </c>
      <c r="Q236" s="167" t="s">
        <v>76</v>
      </c>
      <c r="R236" s="170" t="s">
        <v>77</v>
      </c>
      <c r="S236" s="170" t="s">
        <v>109</v>
      </c>
      <c r="T236" s="171">
        <f>V236+Y236</f>
        <v>106999.99</v>
      </c>
      <c r="U236" s="171">
        <v>106999.99</v>
      </c>
      <c r="V236" s="178">
        <v>90949.99</v>
      </c>
      <c r="W236" s="173" t="s">
        <v>79</v>
      </c>
      <c r="X236" s="173" t="s">
        <v>79</v>
      </c>
      <c r="Y236" s="173">
        <v>16050</v>
      </c>
      <c r="Z236" s="173" t="s">
        <v>98</v>
      </c>
      <c r="AA236" s="173" t="s">
        <v>79</v>
      </c>
      <c r="AB236" s="173">
        <v>8675.68</v>
      </c>
      <c r="AC236" s="168" t="s">
        <v>149</v>
      </c>
      <c r="AD236" s="175" t="s">
        <v>79</v>
      </c>
      <c r="AE236" s="175">
        <f>V236+Y236</f>
        <v>106999.99</v>
      </c>
      <c r="AF236" s="168" t="s">
        <v>79</v>
      </c>
      <c r="AG236" s="168" t="s">
        <v>33</v>
      </c>
      <c r="AH236" s="168" t="s">
        <v>161</v>
      </c>
      <c r="AI236" s="168" t="s">
        <v>162</v>
      </c>
      <c r="AJ236" s="168"/>
    </row>
    <row r="237" spans="2:36" s="36" customFormat="1" ht="86.15" customHeight="1" x14ac:dyDescent="0.35">
      <c r="B237" s="167"/>
      <c r="C237" s="167"/>
      <c r="D237" s="167"/>
      <c r="E237" s="166"/>
      <c r="F237" s="166"/>
      <c r="G237" s="166"/>
      <c r="H237" s="167"/>
      <c r="I237" s="167"/>
      <c r="J237" s="12" t="s">
        <v>111</v>
      </c>
      <c r="K237" s="8" t="s">
        <v>112</v>
      </c>
      <c r="L237" s="8" t="s">
        <v>85</v>
      </c>
      <c r="M237" s="8">
        <v>1</v>
      </c>
      <c r="N237" s="168"/>
      <c r="O237" s="167"/>
      <c r="P237" s="167"/>
      <c r="Q237" s="167"/>
      <c r="R237" s="170"/>
      <c r="S237" s="170"/>
      <c r="T237" s="171"/>
      <c r="U237" s="171"/>
      <c r="V237" s="197"/>
      <c r="W237" s="173"/>
      <c r="X237" s="173"/>
      <c r="Y237" s="173"/>
      <c r="Z237" s="173"/>
      <c r="AA237" s="173"/>
      <c r="AB237" s="173"/>
      <c r="AC237" s="168"/>
      <c r="AD237" s="175"/>
      <c r="AE237" s="175"/>
      <c r="AF237" s="167"/>
      <c r="AG237" s="168"/>
      <c r="AH237" s="168"/>
      <c r="AI237" s="168"/>
      <c r="AJ237" s="167"/>
    </row>
    <row r="238" spans="2:36" s="36" customFormat="1" ht="59.15" customHeight="1" x14ac:dyDescent="0.35">
      <c r="B238" s="167"/>
      <c r="C238" s="167"/>
      <c r="D238" s="167"/>
      <c r="E238" s="166"/>
      <c r="F238" s="166"/>
      <c r="G238" s="166"/>
      <c r="H238" s="167"/>
      <c r="I238" s="167"/>
      <c r="J238" s="12" t="s">
        <v>127</v>
      </c>
      <c r="K238" s="8" t="s">
        <v>128</v>
      </c>
      <c r="L238" s="8" t="s">
        <v>85</v>
      </c>
      <c r="M238" s="53">
        <v>36</v>
      </c>
      <c r="N238" s="168"/>
      <c r="O238" s="167"/>
      <c r="P238" s="167"/>
      <c r="Q238" s="167"/>
      <c r="R238" s="170"/>
      <c r="S238" s="170"/>
      <c r="T238" s="171"/>
      <c r="U238" s="171"/>
      <c r="V238" s="198"/>
      <c r="W238" s="173"/>
      <c r="X238" s="173"/>
      <c r="Y238" s="173"/>
      <c r="Z238" s="173"/>
      <c r="AA238" s="173"/>
      <c r="AB238" s="173"/>
      <c r="AC238" s="168"/>
      <c r="AD238" s="175"/>
      <c r="AE238" s="175"/>
      <c r="AF238" s="167"/>
      <c r="AG238" s="168"/>
      <c r="AH238" s="168"/>
      <c r="AI238" s="168"/>
      <c r="AJ238" s="167"/>
    </row>
    <row r="239" spans="2:36" s="36" customFormat="1" ht="89.15" customHeight="1" x14ac:dyDescent="0.35">
      <c r="B239" s="167" t="s">
        <v>1021</v>
      </c>
      <c r="C239" s="177" t="s">
        <v>222</v>
      </c>
      <c r="D239" s="177" t="s">
        <v>106</v>
      </c>
      <c r="E239" s="259" t="s">
        <v>67</v>
      </c>
      <c r="F239" s="259" t="s">
        <v>134</v>
      </c>
      <c r="G239" s="259" t="s">
        <v>147</v>
      </c>
      <c r="H239" s="177" t="s">
        <v>70</v>
      </c>
      <c r="I239" s="177" t="s">
        <v>79</v>
      </c>
      <c r="J239" s="395" t="s">
        <v>212</v>
      </c>
      <c r="K239" s="242" t="s">
        <v>107</v>
      </c>
      <c r="L239" s="242" t="s">
        <v>86</v>
      </c>
      <c r="M239" s="242">
        <v>40</v>
      </c>
      <c r="N239" s="176" t="s">
        <v>108</v>
      </c>
      <c r="O239" s="177" t="s">
        <v>221</v>
      </c>
      <c r="P239" s="177" t="s">
        <v>75</v>
      </c>
      <c r="Q239" s="177" t="s">
        <v>76</v>
      </c>
      <c r="R239" s="323" t="s">
        <v>77</v>
      </c>
      <c r="S239" s="323" t="s">
        <v>109</v>
      </c>
      <c r="T239" s="245">
        <f>V239+Y239</f>
        <v>21400</v>
      </c>
      <c r="U239" s="245">
        <f>T239</f>
        <v>21400</v>
      </c>
      <c r="V239" s="256">
        <v>18190</v>
      </c>
      <c r="W239" s="324" t="s">
        <v>79</v>
      </c>
      <c r="X239" s="324" t="s">
        <v>79</v>
      </c>
      <c r="Y239" s="324">
        <v>3210</v>
      </c>
      <c r="Z239" s="324" t="s">
        <v>98</v>
      </c>
      <c r="AA239" s="324" t="s">
        <v>79</v>
      </c>
      <c r="AB239" s="324">
        <v>1735.14</v>
      </c>
      <c r="AC239" s="176" t="s">
        <v>149</v>
      </c>
      <c r="AD239" s="366" t="s">
        <v>79</v>
      </c>
      <c r="AE239" s="366">
        <f>V239+Y239</f>
        <v>21400</v>
      </c>
      <c r="AF239" s="176" t="s">
        <v>79</v>
      </c>
      <c r="AG239" s="176" t="s">
        <v>33</v>
      </c>
      <c r="AH239" s="176" t="s">
        <v>161</v>
      </c>
      <c r="AI239" s="176" t="s">
        <v>162</v>
      </c>
      <c r="AJ239" s="176"/>
    </row>
    <row r="240" spans="2:36" s="36" customFormat="1" ht="86.15" customHeight="1" x14ac:dyDescent="0.35">
      <c r="B240" s="167"/>
      <c r="C240" s="177"/>
      <c r="D240" s="177"/>
      <c r="E240" s="259"/>
      <c r="F240" s="259"/>
      <c r="G240" s="259"/>
      <c r="H240" s="177"/>
      <c r="I240" s="177"/>
      <c r="J240" s="396"/>
      <c r="K240" s="244"/>
      <c r="L240" s="244"/>
      <c r="M240" s="244"/>
      <c r="N240" s="176"/>
      <c r="O240" s="177"/>
      <c r="P240" s="177"/>
      <c r="Q240" s="177"/>
      <c r="R240" s="323"/>
      <c r="S240" s="323"/>
      <c r="T240" s="245"/>
      <c r="U240" s="245"/>
      <c r="V240" s="257"/>
      <c r="W240" s="324"/>
      <c r="X240" s="324"/>
      <c r="Y240" s="324"/>
      <c r="Z240" s="324"/>
      <c r="AA240" s="324"/>
      <c r="AB240" s="324"/>
      <c r="AC240" s="176"/>
      <c r="AD240" s="366"/>
      <c r="AE240" s="366"/>
      <c r="AF240" s="177"/>
      <c r="AG240" s="176"/>
      <c r="AH240" s="176"/>
      <c r="AI240" s="176"/>
      <c r="AJ240" s="177"/>
    </row>
    <row r="241" spans="2:36" s="36" customFormat="1" ht="59.15" customHeight="1" x14ac:dyDescent="0.35">
      <c r="B241" s="167"/>
      <c r="C241" s="177"/>
      <c r="D241" s="177"/>
      <c r="E241" s="259"/>
      <c r="F241" s="259"/>
      <c r="G241" s="259"/>
      <c r="H241" s="177"/>
      <c r="I241" s="177"/>
      <c r="J241" s="21" t="s">
        <v>127</v>
      </c>
      <c r="K241" s="29" t="s">
        <v>128</v>
      </c>
      <c r="L241" s="29" t="s">
        <v>85</v>
      </c>
      <c r="M241" s="61">
        <v>15</v>
      </c>
      <c r="N241" s="176"/>
      <c r="O241" s="177"/>
      <c r="P241" s="177"/>
      <c r="Q241" s="177"/>
      <c r="R241" s="323"/>
      <c r="S241" s="323"/>
      <c r="T241" s="245"/>
      <c r="U241" s="245"/>
      <c r="V241" s="258"/>
      <c r="W241" s="324"/>
      <c r="X241" s="324"/>
      <c r="Y241" s="324"/>
      <c r="Z241" s="324"/>
      <c r="AA241" s="324"/>
      <c r="AB241" s="324"/>
      <c r="AC241" s="176"/>
      <c r="AD241" s="366"/>
      <c r="AE241" s="366"/>
      <c r="AF241" s="177"/>
      <c r="AG241" s="176"/>
      <c r="AH241" s="176"/>
      <c r="AI241" s="176"/>
      <c r="AJ241" s="177"/>
    </row>
    <row r="242" spans="2:36" ht="52" customHeight="1" x14ac:dyDescent="0.3">
      <c r="B242" s="167" t="s">
        <v>217</v>
      </c>
      <c r="C242" s="167" t="s">
        <v>220</v>
      </c>
      <c r="D242" s="167" t="s">
        <v>66</v>
      </c>
      <c r="E242" s="166" t="s">
        <v>67</v>
      </c>
      <c r="F242" s="166" t="s">
        <v>132</v>
      </c>
      <c r="G242" s="166" t="s">
        <v>69</v>
      </c>
      <c r="H242" s="167" t="s">
        <v>70</v>
      </c>
      <c r="I242" s="167" t="s">
        <v>79</v>
      </c>
      <c r="J242" s="12" t="s">
        <v>113</v>
      </c>
      <c r="K242" s="8" t="s">
        <v>114</v>
      </c>
      <c r="L242" s="8" t="s">
        <v>115</v>
      </c>
      <c r="M242" s="8">
        <v>2</v>
      </c>
      <c r="N242" s="168" t="s">
        <v>108</v>
      </c>
      <c r="O242" s="167" t="s">
        <v>221</v>
      </c>
      <c r="P242" s="167" t="s">
        <v>75</v>
      </c>
      <c r="Q242" s="167" t="s">
        <v>76</v>
      </c>
      <c r="R242" s="170" t="s">
        <v>77</v>
      </c>
      <c r="S242" s="170" t="s">
        <v>109</v>
      </c>
      <c r="T242" s="171">
        <f>V242+Y242</f>
        <v>130356.23000000001</v>
      </c>
      <c r="U242" s="171">
        <v>151940</v>
      </c>
      <c r="V242" s="173">
        <v>110802.8</v>
      </c>
      <c r="W242" s="173" t="s">
        <v>79</v>
      </c>
      <c r="X242" s="173" t="s">
        <v>79</v>
      </c>
      <c r="Y242" s="173">
        <v>19553.43</v>
      </c>
      <c r="Z242" s="173" t="s">
        <v>79</v>
      </c>
      <c r="AA242" s="173" t="s">
        <v>79</v>
      </c>
      <c r="AB242" s="173">
        <v>10569.45</v>
      </c>
      <c r="AC242" s="168" t="s">
        <v>80</v>
      </c>
      <c r="AD242" s="175" t="s">
        <v>79</v>
      </c>
      <c r="AE242" s="175">
        <f>V242+Y242</f>
        <v>130356.23000000001</v>
      </c>
      <c r="AF242" s="168" t="s">
        <v>79</v>
      </c>
      <c r="AG242" s="168" t="s">
        <v>33</v>
      </c>
      <c r="AH242" s="168" t="s">
        <v>162</v>
      </c>
      <c r="AI242" s="168" t="s">
        <v>180</v>
      </c>
      <c r="AJ242" s="168"/>
    </row>
    <row r="243" spans="2:36" ht="52" x14ac:dyDescent="0.3">
      <c r="B243" s="167"/>
      <c r="C243" s="167"/>
      <c r="D243" s="167"/>
      <c r="E243" s="166"/>
      <c r="F243" s="166"/>
      <c r="G243" s="166"/>
      <c r="H243" s="167"/>
      <c r="I243" s="167"/>
      <c r="J243" s="12" t="s">
        <v>116</v>
      </c>
      <c r="K243" s="8" t="s">
        <v>117</v>
      </c>
      <c r="L243" s="8" t="s">
        <v>85</v>
      </c>
      <c r="M243" s="8">
        <v>1</v>
      </c>
      <c r="N243" s="168"/>
      <c r="O243" s="167"/>
      <c r="P243" s="167"/>
      <c r="Q243" s="167"/>
      <c r="R243" s="170"/>
      <c r="S243" s="170"/>
      <c r="T243" s="171"/>
      <c r="U243" s="171"/>
      <c r="V243" s="173"/>
      <c r="W243" s="173"/>
      <c r="X243" s="173"/>
      <c r="Y243" s="173"/>
      <c r="Z243" s="173"/>
      <c r="AA243" s="173"/>
      <c r="AB243" s="173"/>
      <c r="AC243" s="168"/>
      <c r="AD243" s="175"/>
      <c r="AE243" s="175"/>
      <c r="AF243" s="167"/>
      <c r="AG243" s="168"/>
      <c r="AH243" s="168"/>
      <c r="AI243" s="168"/>
      <c r="AJ243" s="167"/>
    </row>
    <row r="244" spans="2:36" ht="39" x14ac:dyDescent="0.3">
      <c r="B244" s="167"/>
      <c r="C244" s="167"/>
      <c r="D244" s="167"/>
      <c r="E244" s="166"/>
      <c r="F244" s="166"/>
      <c r="G244" s="166"/>
      <c r="H244" s="167"/>
      <c r="I244" s="167"/>
      <c r="J244" s="12" t="s">
        <v>213</v>
      </c>
      <c r="K244" s="8" t="s">
        <v>118</v>
      </c>
      <c r="L244" s="8" t="s">
        <v>119</v>
      </c>
      <c r="M244" s="8">
        <v>1</v>
      </c>
      <c r="N244" s="168"/>
      <c r="O244" s="167"/>
      <c r="P244" s="167"/>
      <c r="Q244" s="167"/>
      <c r="R244" s="170"/>
      <c r="S244" s="170"/>
      <c r="T244" s="171"/>
      <c r="U244" s="171"/>
      <c r="V244" s="173"/>
      <c r="W244" s="173"/>
      <c r="X244" s="173"/>
      <c r="Y244" s="173"/>
      <c r="Z244" s="173"/>
      <c r="AA244" s="173"/>
      <c r="AB244" s="173"/>
      <c r="AC244" s="168"/>
      <c r="AD244" s="175"/>
      <c r="AE244" s="175"/>
      <c r="AF244" s="167"/>
      <c r="AG244" s="168"/>
      <c r="AH244" s="168"/>
      <c r="AI244" s="168"/>
      <c r="AJ244" s="167"/>
    </row>
    <row r="245" spans="2:36" ht="26" x14ac:dyDescent="0.3">
      <c r="B245" s="167"/>
      <c r="C245" s="167"/>
      <c r="D245" s="167"/>
      <c r="E245" s="166"/>
      <c r="F245" s="166"/>
      <c r="G245" s="166"/>
      <c r="H245" s="167"/>
      <c r="I245" s="167"/>
      <c r="J245" s="12" t="s">
        <v>120</v>
      </c>
      <c r="K245" s="8" t="s">
        <v>121</v>
      </c>
      <c r="L245" s="8" t="s">
        <v>119</v>
      </c>
      <c r="M245" s="8">
        <v>1</v>
      </c>
      <c r="N245" s="168"/>
      <c r="O245" s="167"/>
      <c r="P245" s="167"/>
      <c r="Q245" s="167"/>
      <c r="R245" s="170"/>
      <c r="S245" s="170"/>
      <c r="T245" s="171"/>
      <c r="U245" s="171"/>
      <c r="V245" s="173"/>
      <c r="W245" s="173"/>
      <c r="X245" s="173"/>
      <c r="Y245" s="173"/>
      <c r="Z245" s="173"/>
      <c r="AA245" s="173"/>
      <c r="AB245" s="173"/>
      <c r="AC245" s="168"/>
      <c r="AD245" s="175"/>
      <c r="AE245" s="175"/>
      <c r="AF245" s="167"/>
      <c r="AG245" s="168"/>
      <c r="AH245" s="168"/>
      <c r="AI245" s="168"/>
      <c r="AJ245" s="167"/>
    </row>
    <row r="246" spans="2:36" s="36" customFormat="1" ht="132" customHeight="1" x14ac:dyDescent="0.35">
      <c r="B246" s="179" t="s">
        <v>1009</v>
      </c>
      <c r="C246" s="179" t="s">
        <v>215</v>
      </c>
      <c r="D246" s="179" t="s">
        <v>106</v>
      </c>
      <c r="E246" s="182" t="s">
        <v>67</v>
      </c>
      <c r="F246" s="194" t="s">
        <v>134</v>
      </c>
      <c r="G246" s="182" t="s">
        <v>147</v>
      </c>
      <c r="H246" s="199" t="s">
        <v>70</v>
      </c>
      <c r="I246" s="199" t="s">
        <v>79</v>
      </c>
      <c r="J246" s="12" t="s">
        <v>212</v>
      </c>
      <c r="K246" s="8" t="s">
        <v>107</v>
      </c>
      <c r="L246" s="8" t="s">
        <v>86</v>
      </c>
      <c r="M246" s="8">
        <v>40</v>
      </c>
      <c r="N246" s="206" t="s">
        <v>108</v>
      </c>
      <c r="O246" s="179" t="s">
        <v>221</v>
      </c>
      <c r="P246" s="179" t="s">
        <v>75</v>
      </c>
      <c r="Q246" s="179" t="s">
        <v>76</v>
      </c>
      <c r="R246" s="200" t="s">
        <v>77</v>
      </c>
      <c r="S246" s="200" t="s">
        <v>109</v>
      </c>
      <c r="T246" s="203">
        <f>V246+Y246</f>
        <v>174083.52</v>
      </c>
      <c r="U246" s="203">
        <f>T246/M247</f>
        <v>174083.52</v>
      </c>
      <c r="V246" s="178">
        <v>147970.99</v>
      </c>
      <c r="W246" s="178" t="s">
        <v>79</v>
      </c>
      <c r="X246" s="178" t="s">
        <v>79</v>
      </c>
      <c r="Y246" s="178">
        <v>26112.53</v>
      </c>
      <c r="Z246" s="178" t="s">
        <v>98</v>
      </c>
      <c r="AA246" s="178" t="s">
        <v>79</v>
      </c>
      <c r="AB246" s="178">
        <v>14114.88</v>
      </c>
      <c r="AC246" s="191" t="s">
        <v>149</v>
      </c>
      <c r="AD246" s="189" t="s">
        <v>79</v>
      </c>
      <c r="AE246" s="189">
        <f>V246+Y246</f>
        <v>174083.52</v>
      </c>
      <c r="AF246" s="191" t="s">
        <v>79</v>
      </c>
      <c r="AG246" s="191" t="s">
        <v>33</v>
      </c>
      <c r="AH246" s="206" t="s">
        <v>164</v>
      </c>
      <c r="AI246" s="191" t="s">
        <v>165</v>
      </c>
      <c r="AJ246" s="191"/>
    </row>
    <row r="247" spans="2:36" s="36" customFormat="1" ht="86.15" customHeight="1" x14ac:dyDescent="0.35">
      <c r="B247" s="180"/>
      <c r="C247" s="180"/>
      <c r="D247" s="180"/>
      <c r="E247" s="183"/>
      <c r="F247" s="183"/>
      <c r="G247" s="183"/>
      <c r="H247" s="180"/>
      <c r="I247" s="180"/>
      <c r="J247" s="12" t="s">
        <v>111</v>
      </c>
      <c r="K247" s="8" t="s">
        <v>112</v>
      </c>
      <c r="L247" s="8" t="s">
        <v>85</v>
      </c>
      <c r="M247" s="8">
        <v>1</v>
      </c>
      <c r="N247" s="192"/>
      <c r="O247" s="180"/>
      <c r="P247" s="180"/>
      <c r="Q247" s="180"/>
      <c r="R247" s="201"/>
      <c r="S247" s="201"/>
      <c r="T247" s="204"/>
      <c r="U247" s="204"/>
      <c r="V247" s="197"/>
      <c r="W247" s="197"/>
      <c r="X247" s="197"/>
      <c r="Y247" s="197"/>
      <c r="Z247" s="197"/>
      <c r="AA247" s="197"/>
      <c r="AB247" s="197"/>
      <c r="AC247" s="192"/>
      <c r="AD247" s="187"/>
      <c r="AE247" s="187"/>
      <c r="AF247" s="180"/>
      <c r="AG247" s="192"/>
      <c r="AH247" s="192"/>
      <c r="AI247" s="192"/>
      <c r="AJ247" s="180"/>
    </row>
    <row r="248" spans="2:36" s="36" customFormat="1" ht="59.15" customHeight="1" x14ac:dyDescent="0.35">
      <c r="B248" s="181"/>
      <c r="C248" s="181"/>
      <c r="D248" s="181"/>
      <c r="E248" s="184"/>
      <c r="F248" s="184"/>
      <c r="G248" s="184"/>
      <c r="H248" s="181"/>
      <c r="I248" s="181"/>
      <c r="J248" s="12" t="s">
        <v>127</v>
      </c>
      <c r="K248" s="8" t="s">
        <v>128</v>
      </c>
      <c r="L248" s="8" t="s">
        <v>85</v>
      </c>
      <c r="M248" s="53">
        <v>120</v>
      </c>
      <c r="N248" s="193"/>
      <c r="O248" s="181"/>
      <c r="P248" s="181"/>
      <c r="Q248" s="181"/>
      <c r="R248" s="202"/>
      <c r="S248" s="202"/>
      <c r="T248" s="205"/>
      <c r="U248" s="205"/>
      <c r="V248" s="198"/>
      <c r="W248" s="198"/>
      <c r="X248" s="198"/>
      <c r="Y248" s="198"/>
      <c r="Z248" s="198"/>
      <c r="AA248" s="198"/>
      <c r="AB248" s="198"/>
      <c r="AC248" s="193"/>
      <c r="AD248" s="188"/>
      <c r="AE248" s="188"/>
      <c r="AF248" s="181"/>
      <c r="AG248" s="193"/>
      <c r="AH248" s="193"/>
      <c r="AI248" s="193"/>
      <c r="AJ248" s="181"/>
    </row>
    <row r="249" spans="2:36" s="36" customFormat="1" ht="132" customHeight="1" x14ac:dyDescent="0.35">
      <c r="B249" s="167" t="s">
        <v>1010</v>
      </c>
      <c r="C249" s="167" t="s">
        <v>218</v>
      </c>
      <c r="D249" s="167" t="s">
        <v>106</v>
      </c>
      <c r="E249" s="166" t="s">
        <v>67</v>
      </c>
      <c r="F249" s="166" t="s">
        <v>134</v>
      </c>
      <c r="G249" s="166" t="s">
        <v>147</v>
      </c>
      <c r="H249" s="167" t="s">
        <v>70</v>
      </c>
      <c r="I249" s="167" t="s">
        <v>79</v>
      </c>
      <c r="J249" s="12" t="s">
        <v>212</v>
      </c>
      <c r="K249" s="8" t="s">
        <v>107</v>
      </c>
      <c r="L249" s="8" t="s">
        <v>86</v>
      </c>
      <c r="M249" s="8">
        <v>40</v>
      </c>
      <c r="N249" s="168" t="s">
        <v>108</v>
      </c>
      <c r="O249" s="167" t="s">
        <v>221</v>
      </c>
      <c r="P249" s="167" t="s">
        <v>75</v>
      </c>
      <c r="Q249" s="167" t="s">
        <v>76</v>
      </c>
      <c r="R249" s="170" t="s">
        <v>77</v>
      </c>
      <c r="S249" s="170" t="s">
        <v>109</v>
      </c>
      <c r="T249" s="171">
        <f>V249+Y249</f>
        <v>32099.99</v>
      </c>
      <c r="U249" s="171">
        <f>T249</f>
        <v>32099.99</v>
      </c>
      <c r="V249" s="178">
        <v>27284.99</v>
      </c>
      <c r="W249" s="173" t="s">
        <v>79</v>
      </c>
      <c r="X249" s="173" t="s">
        <v>79</v>
      </c>
      <c r="Y249" s="173">
        <v>4815</v>
      </c>
      <c r="Z249" s="173" t="s">
        <v>98</v>
      </c>
      <c r="AA249" s="173" t="s">
        <v>79</v>
      </c>
      <c r="AB249" s="173">
        <v>2602.71</v>
      </c>
      <c r="AC249" s="168" t="s">
        <v>149</v>
      </c>
      <c r="AD249" s="175" t="s">
        <v>79</v>
      </c>
      <c r="AE249" s="175">
        <f>V249+Y249</f>
        <v>32099.99</v>
      </c>
      <c r="AF249" s="168" t="s">
        <v>79</v>
      </c>
      <c r="AG249" s="168" t="s">
        <v>33</v>
      </c>
      <c r="AH249" s="206" t="s">
        <v>164</v>
      </c>
      <c r="AI249" s="191" t="s">
        <v>165</v>
      </c>
      <c r="AJ249" s="168"/>
    </row>
    <row r="250" spans="2:36" s="36" customFormat="1" ht="86.15" customHeight="1" x14ac:dyDescent="0.35">
      <c r="B250" s="167"/>
      <c r="C250" s="167"/>
      <c r="D250" s="167"/>
      <c r="E250" s="166"/>
      <c r="F250" s="166"/>
      <c r="G250" s="166"/>
      <c r="H250" s="167"/>
      <c r="I250" s="167"/>
      <c r="J250" s="12" t="s">
        <v>111</v>
      </c>
      <c r="K250" s="8" t="s">
        <v>112</v>
      </c>
      <c r="L250" s="8" t="s">
        <v>85</v>
      </c>
      <c r="M250" s="8">
        <v>1</v>
      </c>
      <c r="N250" s="168"/>
      <c r="O250" s="167"/>
      <c r="P250" s="167"/>
      <c r="Q250" s="167"/>
      <c r="R250" s="170"/>
      <c r="S250" s="170"/>
      <c r="T250" s="171"/>
      <c r="U250" s="171"/>
      <c r="V250" s="197"/>
      <c r="W250" s="173"/>
      <c r="X250" s="173"/>
      <c r="Y250" s="173"/>
      <c r="Z250" s="173"/>
      <c r="AA250" s="173"/>
      <c r="AB250" s="173"/>
      <c r="AC250" s="168"/>
      <c r="AD250" s="175"/>
      <c r="AE250" s="175"/>
      <c r="AF250" s="167"/>
      <c r="AG250" s="168"/>
      <c r="AH250" s="192"/>
      <c r="AI250" s="192"/>
      <c r="AJ250" s="167"/>
    </row>
    <row r="251" spans="2:36" s="36" customFormat="1" ht="59.15" customHeight="1" x14ac:dyDescent="0.35">
      <c r="B251" s="167"/>
      <c r="C251" s="167"/>
      <c r="D251" s="167"/>
      <c r="E251" s="166"/>
      <c r="F251" s="166"/>
      <c r="G251" s="166"/>
      <c r="H251" s="167"/>
      <c r="I251" s="167"/>
      <c r="J251" s="12" t="s">
        <v>127</v>
      </c>
      <c r="K251" s="8" t="s">
        <v>128</v>
      </c>
      <c r="L251" s="8" t="s">
        <v>85</v>
      </c>
      <c r="M251" s="53">
        <v>40</v>
      </c>
      <c r="N251" s="168"/>
      <c r="O251" s="167"/>
      <c r="P251" s="167"/>
      <c r="Q251" s="167"/>
      <c r="R251" s="170"/>
      <c r="S251" s="170"/>
      <c r="T251" s="171"/>
      <c r="U251" s="171"/>
      <c r="V251" s="198"/>
      <c r="W251" s="173"/>
      <c r="X251" s="173"/>
      <c r="Y251" s="173"/>
      <c r="Z251" s="173"/>
      <c r="AA251" s="173"/>
      <c r="AB251" s="173"/>
      <c r="AC251" s="168"/>
      <c r="AD251" s="175"/>
      <c r="AE251" s="175"/>
      <c r="AF251" s="167"/>
      <c r="AG251" s="168"/>
      <c r="AH251" s="193"/>
      <c r="AI251" s="193"/>
      <c r="AJ251" s="167"/>
    </row>
    <row r="252" spans="2:36" s="36" customFormat="1" ht="132" customHeight="1" x14ac:dyDescent="0.35">
      <c r="B252" s="167" t="s">
        <v>1011</v>
      </c>
      <c r="C252" s="167" t="s">
        <v>219</v>
      </c>
      <c r="D252" s="167" t="s">
        <v>106</v>
      </c>
      <c r="E252" s="166" t="s">
        <v>67</v>
      </c>
      <c r="F252" s="166" t="s">
        <v>134</v>
      </c>
      <c r="G252" s="166" t="s">
        <v>147</v>
      </c>
      <c r="H252" s="167" t="s">
        <v>70</v>
      </c>
      <c r="I252" s="167" t="s">
        <v>79</v>
      </c>
      <c r="J252" s="12" t="s">
        <v>212</v>
      </c>
      <c r="K252" s="8" t="s">
        <v>107</v>
      </c>
      <c r="L252" s="8" t="s">
        <v>86</v>
      </c>
      <c r="M252" s="8">
        <v>40</v>
      </c>
      <c r="N252" s="168" t="s">
        <v>108</v>
      </c>
      <c r="O252" s="167" t="s">
        <v>221</v>
      </c>
      <c r="P252" s="167" t="s">
        <v>75</v>
      </c>
      <c r="Q252" s="167" t="s">
        <v>76</v>
      </c>
      <c r="R252" s="170" t="s">
        <v>77</v>
      </c>
      <c r="S252" s="170" t="s">
        <v>109</v>
      </c>
      <c r="T252" s="171">
        <f>V252+Y252</f>
        <v>107000</v>
      </c>
      <c r="U252" s="171">
        <f>+T252</f>
        <v>107000</v>
      </c>
      <c r="V252" s="178">
        <v>90950</v>
      </c>
      <c r="W252" s="173" t="s">
        <v>79</v>
      </c>
      <c r="X252" s="173" t="s">
        <v>79</v>
      </c>
      <c r="Y252" s="173">
        <v>16050</v>
      </c>
      <c r="Z252" s="173" t="s">
        <v>98</v>
      </c>
      <c r="AA252" s="173" t="s">
        <v>79</v>
      </c>
      <c r="AB252" s="173">
        <v>8675.68</v>
      </c>
      <c r="AC252" s="168" t="s">
        <v>149</v>
      </c>
      <c r="AD252" s="175" t="s">
        <v>79</v>
      </c>
      <c r="AE252" s="175">
        <f>V252+Y252</f>
        <v>107000</v>
      </c>
      <c r="AF252" s="168" t="s">
        <v>79</v>
      </c>
      <c r="AG252" s="168" t="s">
        <v>33</v>
      </c>
      <c r="AH252" s="168" t="s">
        <v>164</v>
      </c>
      <c r="AI252" s="168" t="s">
        <v>165</v>
      </c>
      <c r="AJ252" s="168"/>
    </row>
    <row r="253" spans="2:36" s="36" customFormat="1" ht="59.15" customHeight="1" x14ac:dyDescent="0.35">
      <c r="B253" s="167"/>
      <c r="C253" s="167"/>
      <c r="D253" s="167"/>
      <c r="E253" s="166"/>
      <c r="F253" s="166"/>
      <c r="G253" s="166"/>
      <c r="H253" s="167"/>
      <c r="I253" s="167"/>
      <c r="J253" s="12" t="s">
        <v>127</v>
      </c>
      <c r="K253" s="8" t="s">
        <v>128</v>
      </c>
      <c r="L253" s="8" t="s">
        <v>85</v>
      </c>
      <c r="M253" s="53">
        <v>9</v>
      </c>
      <c r="N253" s="168"/>
      <c r="O253" s="167"/>
      <c r="P253" s="167"/>
      <c r="Q253" s="167"/>
      <c r="R253" s="170"/>
      <c r="S253" s="170"/>
      <c r="T253" s="171"/>
      <c r="U253" s="171"/>
      <c r="V253" s="198"/>
      <c r="W253" s="173"/>
      <c r="X253" s="173"/>
      <c r="Y253" s="173"/>
      <c r="Z253" s="173"/>
      <c r="AA253" s="173"/>
      <c r="AB253" s="173"/>
      <c r="AC253" s="168"/>
      <c r="AD253" s="175"/>
      <c r="AE253" s="175"/>
      <c r="AF253" s="167"/>
      <c r="AG253" s="168"/>
      <c r="AH253" s="168"/>
      <c r="AI253" s="168"/>
      <c r="AJ253" s="167"/>
    </row>
    <row r="254" spans="2:36" s="36" customFormat="1" ht="89.15" customHeight="1" x14ac:dyDescent="0.35">
      <c r="B254" s="167" t="s">
        <v>1012</v>
      </c>
      <c r="C254" s="167" t="s">
        <v>222</v>
      </c>
      <c r="D254" s="167" t="s">
        <v>106</v>
      </c>
      <c r="E254" s="166" t="s">
        <v>67</v>
      </c>
      <c r="F254" s="166" t="s">
        <v>134</v>
      </c>
      <c r="G254" s="166" t="s">
        <v>147</v>
      </c>
      <c r="H254" s="167" t="s">
        <v>70</v>
      </c>
      <c r="I254" s="167" t="s">
        <v>79</v>
      </c>
      <c r="J254" s="309" t="s">
        <v>212</v>
      </c>
      <c r="K254" s="179" t="s">
        <v>107</v>
      </c>
      <c r="L254" s="179" t="s">
        <v>86</v>
      </c>
      <c r="M254" s="179">
        <v>40</v>
      </c>
      <c r="N254" s="168" t="s">
        <v>108</v>
      </c>
      <c r="O254" s="167" t="s">
        <v>221</v>
      </c>
      <c r="P254" s="167" t="s">
        <v>75</v>
      </c>
      <c r="Q254" s="167" t="s">
        <v>76</v>
      </c>
      <c r="R254" s="170" t="s">
        <v>77</v>
      </c>
      <c r="S254" s="170" t="s">
        <v>109</v>
      </c>
      <c r="T254" s="171">
        <f>V254+Y254</f>
        <v>21400</v>
      </c>
      <c r="U254" s="171">
        <f>T254</f>
        <v>21400</v>
      </c>
      <c r="V254" s="178">
        <v>18190</v>
      </c>
      <c r="W254" s="173" t="s">
        <v>79</v>
      </c>
      <c r="X254" s="173" t="s">
        <v>79</v>
      </c>
      <c r="Y254" s="173">
        <v>3210</v>
      </c>
      <c r="Z254" s="173" t="s">
        <v>98</v>
      </c>
      <c r="AA254" s="173" t="s">
        <v>79</v>
      </c>
      <c r="AB254" s="173">
        <v>1735.14</v>
      </c>
      <c r="AC254" s="168" t="s">
        <v>149</v>
      </c>
      <c r="AD254" s="175" t="s">
        <v>79</v>
      </c>
      <c r="AE254" s="175">
        <f>V254+Y254</f>
        <v>21400</v>
      </c>
      <c r="AF254" s="168" t="s">
        <v>79</v>
      </c>
      <c r="AG254" s="168" t="s">
        <v>33</v>
      </c>
      <c r="AH254" s="168" t="s">
        <v>164</v>
      </c>
      <c r="AI254" s="168" t="s">
        <v>165</v>
      </c>
      <c r="AJ254" s="168"/>
    </row>
    <row r="255" spans="2:36" s="36" customFormat="1" ht="86.15" customHeight="1" x14ac:dyDescent="0.35">
      <c r="B255" s="167"/>
      <c r="C255" s="167"/>
      <c r="D255" s="167"/>
      <c r="E255" s="166"/>
      <c r="F255" s="166"/>
      <c r="G255" s="166"/>
      <c r="H255" s="167"/>
      <c r="I255" s="167"/>
      <c r="J255" s="311"/>
      <c r="K255" s="181"/>
      <c r="L255" s="181"/>
      <c r="M255" s="181"/>
      <c r="N255" s="168"/>
      <c r="O255" s="167"/>
      <c r="P255" s="167"/>
      <c r="Q255" s="167"/>
      <c r="R255" s="170"/>
      <c r="S255" s="170"/>
      <c r="T255" s="171"/>
      <c r="U255" s="171"/>
      <c r="V255" s="197"/>
      <c r="W255" s="173"/>
      <c r="X255" s="173"/>
      <c r="Y255" s="173"/>
      <c r="Z255" s="173"/>
      <c r="AA255" s="173"/>
      <c r="AB255" s="173"/>
      <c r="AC255" s="168"/>
      <c r="AD255" s="175"/>
      <c r="AE255" s="175"/>
      <c r="AF255" s="167"/>
      <c r="AG255" s="168"/>
      <c r="AH255" s="168"/>
      <c r="AI255" s="168"/>
      <c r="AJ255" s="167"/>
    </row>
    <row r="256" spans="2:36" s="36" customFormat="1" ht="59.15" customHeight="1" x14ac:dyDescent="0.35">
      <c r="B256" s="167"/>
      <c r="C256" s="167"/>
      <c r="D256" s="167"/>
      <c r="E256" s="166"/>
      <c r="F256" s="166"/>
      <c r="G256" s="166"/>
      <c r="H256" s="167"/>
      <c r="I256" s="167"/>
      <c r="J256" s="12" t="s">
        <v>127</v>
      </c>
      <c r="K256" s="8" t="s">
        <v>128</v>
      </c>
      <c r="L256" s="8" t="s">
        <v>85</v>
      </c>
      <c r="M256" s="53">
        <v>15</v>
      </c>
      <c r="N256" s="168"/>
      <c r="O256" s="167"/>
      <c r="P256" s="167"/>
      <c r="Q256" s="167"/>
      <c r="R256" s="170"/>
      <c r="S256" s="170"/>
      <c r="T256" s="171"/>
      <c r="U256" s="171"/>
      <c r="V256" s="198"/>
      <c r="W256" s="173"/>
      <c r="X256" s="173"/>
      <c r="Y256" s="173"/>
      <c r="Z256" s="173"/>
      <c r="AA256" s="173"/>
      <c r="AB256" s="173"/>
      <c r="AC256" s="168"/>
      <c r="AD256" s="175"/>
      <c r="AE256" s="175"/>
      <c r="AF256" s="167"/>
      <c r="AG256" s="168"/>
      <c r="AH256" s="168"/>
      <c r="AI256" s="168"/>
      <c r="AJ256" s="167"/>
    </row>
    <row r="257" spans="2:36" ht="52" customHeight="1" x14ac:dyDescent="0.3">
      <c r="B257" s="167" t="s">
        <v>1013</v>
      </c>
      <c r="C257" s="167" t="s">
        <v>220</v>
      </c>
      <c r="D257" s="167" t="s">
        <v>66</v>
      </c>
      <c r="E257" s="166" t="s">
        <v>67</v>
      </c>
      <c r="F257" s="166" t="s">
        <v>132</v>
      </c>
      <c r="G257" s="166" t="s">
        <v>69</v>
      </c>
      <c r="H257" s="167" t="s">
        <v>70</v>
      </c>
      <c r="I257" s="167" t="s">
        <v>79</v>
      </c>
      <c r="J257" s="12" t="s">
        <v>113</v>
      </c>
      <c r="K257" s="8" t="s">
        <v>114</v>
      </c>
      <c r="L257" s="8" t="s">
        <v>115</v>
      </c>
      <c r="M257" s="8">
        <v>1</v>
      </c>
      <c r="N257" s="168" t="s">
        <v>108</v>
      </c>
      <c r="O257" s="167" t="s">
        <v>221</v>
      </c>
      <c r="P257" s="167" t="s">
        <v>75</v>
      </c>
      <c r="Q257" s="167" t="s">
        <v>76</v>
      </c>
      <c r="R257" s="170" t="s">
        <v>77</v>
      </c>
      <c r="S257" s="170" t="s">
        <v>109</v>
      </c>
      <c r="T257" s="171">
        <f>V257+Y257</f>
        <v>97553.739999999991</v>
      </c>
      <c r="U257" s="171">
        <f>+T257</f>
        <v>97553.739999999991</v>
      </c>
      <c r="V257" s="173">
        <v>82920.67</v>
      </c>
      <c r="W257" s="173" t="s">
        <v>79</v>
      </c>
      <c r="X257" s="173" t="s">
        <v>79</v>
      </c>
      <c r="Y257" s="173">
        <v>14633.07</v>
      </c>
      <c r="Z257" s="173" t="s">
        <v>79</v>
      </c>
      <c r="AA257" s="173" t="s">
        <v>79</v>
      </c>
      <c r="AB257" s="173">
        <v>7909.77</v>
      </c>
      <c r="AC257" s="168" t="s">
        <v>80</v>
      </c>
      <c r="AD257" s="175" t="s">
        <v>79</v>
      </c>
      <c r="AE257" s="175">
        <f>V257+Y257</f>
        <v>97553.739999999991</v>
      </c>
      <c r="AF257" s="168" t="s">
        <v>79</v>
      </c>
      <c r="AG257" s="168" t="s">
        <v>33</v>
      </c>
      <c r="AH257" s="168" t="s">
        <v>164</v>
      </c>
      <c r="AI257" s="168" t="s">
        <v>165</v>
      </c>
      <c r="AJ257" s="168"/>
    </row>
    <row r="258" spans="2:36" ht="52" x14ac:dyDescent="0.3">
      <c r="B258" s="167"/>
      <c r="C258" s="167"/>
      <c r="D258" s="167"/>
      <c r="E258" s="166"/>
      <c r="F258" s="166"/>
      <c r="G258" s="166"/>
      <c r="H258" s="167"/>
      <c r="I258" s="167"/>
      <c r="J258" s="12" t="s">
        <v>116</v>
      </c>
      <c r="K258" s="8" t="s">
        <v>117</v>
      </c>
      <c r="L258" s="8" t="s">
        <v>85</v>
      </c>
      <c r="M258" s="8">
        <v>1</v>
      </c>
      <c r="N258" s="168"/>
      <c r="O258" s="167"/>
      <c r="P258" s="167"/>
      <c r="Q258" s="167"/>
      <c r="R258" s="170"/>
      <c r="S258" s="170"/>
      <c r="T258" s="171"/>
      <c r="U258" s="171"/>
      <c r="V258" s="173"/>
      <c r="W258" s="173"/>
      <c r="X258" s="173"/>
      <c r="Y258" s="173"/>
      <c r="Z258" s="173"/>
      <c r="AA258" s="173"/>
      <c r="AB258" s="173"/>
      <c r="AC258" s="168"/>
      <c r="AD258" s="175"/>
      <c r="AE258" s="175"/>
      <c r="AF258" s="167"/>
      <c r="AG258" s="168"/>
      <c r="AH258" s="168"/>
      <c r="AI258" s="168"/>
      <c r="AJ258" s="167"/>
    </row>
    <row r="259" spans="2:36" ht="39" x14ac:dyDescent="0.3">
      <c r="B259" s="167"/>
      <c r="C259" s="167"/>
      <c r="D259" s="167"/>
      <c r="E259" s="166"/>
      <c r="F259" s="166"/>
      <c r="G259" s="166"/>
      <c r="H259" s="167"/>
      <c r="I259" s="167"/>
      <c r="J259" s="12" t="s">
        <v>213</v>
      </c>
      <c r="K259" s="8" t="s">
        <v>118</v>
      </c>
      <c r="L259" s="8" t="s">
        <v>119</v>
      </c>
      <c r="M259" s="8">
        <v>1</v>
      </c>
      <c r="N259" s="168"/>
      <c r="O259" s="167"/>
      <c r="P259" s="167"/>
      <c r="Q259" s="167"/>
      <c r="R259" s="170"/>
      <c r="S259" s="170"/>
      <c r="T259" s="171"/>
      <c r="U259" s="171"/>
      <c r="V259" s="173"/>
      <c r="W259" s="173"/>
      <c r="X259" s="173"/>
      <c r="Y259" s="173"/>
      <c r="Z259" s="173"/>
      <c r="AA259" s="173"/>
      <c r="AB259" s="173"/>
      <c r="AC259" s="168"/>
      <c r="AD259" s="175"/>
      <c r="AE259" s="175"/>
      <c r="AF259" s="167"/>
      <c r="AG259" s="168"/>
      <c r="AH259" s="168"/>
      <c r="AI259" s="168"/>
      <c r="AJ259" s="167"/>
    </row>
    <row r="260" spans="2:36" ht="63" customHeight="1" x14ac:dyDescent="0.3">
      <c r="B260" s="167"/>
      <c r="C260" s="167"/>
      <c r="D260" s="167"/>
      <c r="E260" s="166"/>
      <c r="F260" s="166"/>
      <c r="G260" s="166"/>
      <c r="H260" s="167"/>
      <c r="I260" s="167"/>
      <c r="J260" s="12" t="s">
        <v>120</v>
      </c>
      <c r="K260" s="8" t="s">
        <v>121</v>
      </c>
      <c r="L260" s="8" t="s">
        <v>119</v>
      </c>
      <c r="M260" s="8">
        <v>1</v>
      </c>
      <c r="N260" s="168"/>
      <c r="O260" s="167"/>
      <c r="P260" s="167"/>
      <c r="Q260" s="167"/>
      <c r="R260" s="170"/>
      <c r="S260" s="170"/>
      <c r="T260" s="171"/>
      <c r="U260" s="171"/>
      <c r="V260" s="173"/>
      <c r="W260" s="173"/>
      <c r="X260" s="173"/>
      <c r="Y260" s="173"/>
      <c r="Z260" s="173"/>
      <c r="AA260" s="173"/>
      <c r="AB260" s="173"/>
      <c r="AC260" s="168"/>
      <c r="AD260" s="175"/>
      <c r="AE260" s="175"/>
      <c r="AF260" s="167"/>
      <c r="AG260" s="168"/>
      <c r="AH260" s="168"/>
      <c r="AI260" s="168"/>
      <c r="AJ260" s="167"/>
    </row>
    <row r="261" spans="2:36" s="36" customFormat="1" ht="132" customHeight="1" x14ac:dyDescent="0.35">
      <c r="B261" s="179" t="s">
        <v>292</v>
      </c>
      <c r="C261" s="179" t="s">
        <v>293</v>
      </c>
      <c r="D261" s="179" t="s">
        <v>106</v>
      </c>
      <c r="E261" s="182" t="s">
        <v>67</v>
      </c>
      <c r="F261" s="194" t="s">
        <v>134</v>
      </c>
      <c r="G261" s="182" t="s">
        <v>147</v>
      </c>
      <c r="H261" s="199" t="s">
        <v>70</v>
      </c>
      <c r="I261" s="199" t="s">
        <v>79</v>
      </c>
      <c r="J261" s="12" t="s">
        <v>212</v>
      </c>
      <c r="K261" s="8" t="s">
        <v>107</v>
      </c>
      <c r="L261" s="8" t="s">
        <v>86</v>
      </c>
      <c r="M261" s="8">
        <v>40</v>
      </c>
      <c r="N261" s="206" t="s">
        <v>108</v>
      </c>
      <c r="O261" s="179" t="s">
        <v>296</v>
      </c>
      <c r="P261" s="179" t="s">
        <v>75</v>
      </c>
      <c r="Q261" s="179" t="s">
        <v>76</v>
      </c>
      <c r="R261" s="200" t="s">
        <v>77</v>
      </c>
      <c r="S261" s="200" t="s">
        <v>109</v>
      </c>
      <c r="T261" s="203">
        <f>V261+Y261</f>
        <v>96904.05</v>
      </c>
      <c r="U261" s="203" t="s">
        <v>79</v>
      </c>
      <c r="V261" s="178">
        <v>82368.44</v>
      </c>
      <c r="W261" s="178" t="s">
        <v>79</v>
      </c>
      <c r="X261" s="178" t="s">
        <v>79</v>
      </c>
      <c r="Y261" s="178">
        <v>14535.61</v>
      </c>
      <c r="Z261" s="178" t="s">
        <v>98</v>
      </c>
      <c r="AA261" s="178" t="s">
        <v>79</v>
      </c>
      <c r="AB261" s="178">
        <v>10767.12</v>
      </c>
      <c r="AC261" s="191" t="s">
        <v>149</v>
      </c>
      <c r="AD261" s="189" t="s">
        <v>79</v>
      </c>
      <c r="AE261" s="189">
        <f>V261+Y261</f>
        <v>96904.05</v>
      </c>
      <c r="AF261" s="191" t="s">
        <v>79</v>
      </c>
      <c r="AG261" s="191" t="s">
        <v>33</v>
      </c>
      <c r="AH261" s="206" t="s">
        <v>150</v>
      </c>
      <c r="AI261" s="191" t="s">
        <v>161</v>
      </c>
      <c r="AJ261" s="191"/>
    </row>
    <row r="262" spans="2:36" s="36" customFormat="1" ht="64" customHeight="1" x14ac:dyDescent="0.35">
      <c r="B262" s="180"/>
      <c r="C262" s="180"/>
      <c r="D262" s="180"/>
      <c r="E262" s="183"/>
      <c r="F262" s="183"/>
      <c r="G262" s="183"/>
      <c r="H262" s="180"/>
      <c r="I262" s="180"/>
      <c r="J262" s="12" t="s">
        <v>111</v>
      </c>
      <c r="K262" s="8" t="s">
        <v>112</v>
      </c>
      <c r="L262" s="8" t="s">
        <v>85</v>
      </c>
      <c r="M262" s="8">
        <v>4</v>
      </c>
      <c r="N262" s="192"/>
      <c r="O262" s="180"/>
      <c r="P262" s="180"/>
      <c r="Q262" s="180"/>
      <c r="R262" s="201"/>
      <c r="S262" s="201"/>
      <c r="T262" s="204"/>
      <c r="U262" s="204"/>
      <c r="V262" s="197"/>
      <c r="W262" s="197"/>
      <c r="X262" s="197"/>
      <c r="Y262" s="197"/>
      <c r="Z262" s="197"/>
      <c r="AA262" s="197"/>
      <c r="AB262" s="197"/>
      <c r="AC262" s="192"/>
      <c r="AD262" s="187"/>
      <c r="AE262" s="187"/>
      <c r="AF262" s="180"/>
      <c r="AG262" s="192"/>
      <c r="AH262" s="192"/>
      <c r="AI262" s="192"/>
      <c r="AJ262" s="180"/>
    </row>
    <row r="263" spans="2:36" s="36" customFormat="1" ht="59.15" customHeight="1" x14ac:dyDescent="0.35">
      <c r="B263" s="181"/>
      <c r="C263" s="181"/>
      <c r="D263" s="181"/>
      <c r="E263" s="184"/>
      <c r="F263" s="184"/>
      <c r="G263" s="184"/>
      <c r="H263" s="181"/>
      <c r="I263" s="181"/>
      <c r="J263" s="12" t="s">
        <v>127</v>
      </c>
      <c r="K263" s="8" t="s">
        <v>128</v>
      </c>
      <c r="L263" s="8" t="s">
        <v>85</v>
      </c>
      <c r="M263" s="53">
        <v>120</v>
      </c>
      <c r="N263" s="193"/>
      <c r="O263" s="181"/>
      <c r="P263" s="181"/>
      <c r="Q263" s="181"/>
      <c r="R263" s="202"/>
      <c r="S263" s="202"/>
      <c r="T263" s="205"/>
      <c r="U263" s="205"/>
      <c r="V263" s="198"/>
      <c r="W263" s="198"/>
      <c r="X263" s="198"/>
      <c r="Y263" s="198"/>
      <c r="Z263" s="198"/>
      <c r="AA263" s="198"/>
      <c r="AB263" s="198"/>
      <c r="AC263" s="193"/>
      <c r="AD263" s="188"/>
      <c r="AE263" s="188"/>
      <c r="AF263" s="181"/>
      <c r="AG263" s="193"/>
      <c r="AH263" s="193"/>
      <c r="AI263" s="193"/>
      <c r="AJ263" s="181"/>
    </row>
    <row r="264" spans="2:36" s="36" customFormat="1" ht="112.5" customHeight="1" x14ac:dyDescent="0.35">
      <c r="B264" s="167" t="s">
        <v>294</v>
      </c>
      <c r="C264" s="167" t="s">
        <v>295</v>
      </c>
      <c r="D264" s="167" t="s">
        <v>106</v>
      </c>
      <c r="E264" s="166" t="s">
        <v>67</v>
      </c>
      <c r="F264" s="166" t="s">
        <v>134</v>
      </c>
      <c r="G264" s="166" t="s">
        <v>147</v>
      </c>
      <c r="H264" s="167" t="s">
        <v>70</v>
      </c>
      <c r="I264" s="167" t="s">
        <v>79</v>
      </c>
      <c r="J264" s="12" t="s">
        <v>212</v>
      </c>
      <c r="K264" s="8" t="s">
        <v>107</v>
      </c>
      <c r="L264" s="8" t="s">
        <v>86</v>
      </c>
      <c r="M264" s="8">
        <v>40</v>
      </c>
      <c r="N264" s="168" t="s">
        <v>108</v>
      </c>
      <c r="O264" s="167" t="s">
        <v>296</v>
      </c>
      <c r="P264" s="167" t="s">
        <v>75</v>
      </c>
      <c r="Q264" s="167" t="s">
        <v>76</v>
      </c>
      <c r="R264" s="170" t="s">
        <v>77</v>
      </c>
      <c r="S264" s="170" t="s">
        <v>109</v>
      </c>
      <c r="T264" s="171">
        <f>V264+Y264</f>
        <v>19624.909999999996</v>
      </c>
      <c r="U264" s="171" t="s">
        <v>79</v>
      </c>
      <c r="V264" s="178">
        <v>16681.169999999998</v>
      </c>
      <c r="W264" s="173" t="s">
        <v>79</v>
      </c>
      <c r="X264" s="173" t="s">
        <v>79</v>
      </c>
      <c r="Y264" s="173">
        <v>2943.74</v>
      </c>
      <c r="Z264" s="173" t="s">
        <v>98</v>
      </c>
      <c r="AA264" s="173" t="s">
        <v>79</v>
      </c>
      <c r="AB264" s="173">
        <v>2180.54</v>
      </c>
      <c r="AC264" s="168" t="s">
        <v>149</v>
      </c>
      <c r="AD264" s="175" t="s">
        <v>79</v>
      </c>
      <c r="AE264" s="175">
        <f>V264+Y264</f>
        <v>19624.909999999996</v>
      </c>
      <c r="AF264" s="168" t="s">
        <v>79</v>
      </c>
      <c r="AG264" s="168" t="s">
        <v>33</v>
      </c>
      <c r="AH264" s="168" t="s">
        <v>150</v>
      </c>
      <c r="AI264" s="168" t="s">
        <v>161</v>
      </c>
      <c r="AJ264" s="168"/>
    </row>
    <row r="265" spans="2:36" s="36" customFormat="1" ht="86.15" customHeight="1" x14ac:dyDescent="0.35">
      <c r="B265" s="167"/>
      <c r="C265" s="167"/>
      <c r="D265" s="167"/>
      <c r="E265" s="166"/>
      <c r="F265" s="166"/>
      <c r="G265" s="166"/>
      <c r="H265" s="167"/>
      <c r="I265" s="167"/>
      <c r="J265" s="12" t="s">
        <v>111</v>
      </c>
      <c r="K265" s="8" t="s">
        <v>112</v>
      </c>
      <c r="L265" s="8" t="s">
        <v>85</v>
      </c>
      <c r="M265" s="8">
        <v>2</v>
      </c>
      <c r="N265" s="168"/>
      <c r="O265" s="167"/>
      <c r="P265" s="167"/>
      <c r="Q265" s="167"/>
      <c r="R265" s="170"/>
      <c r="S265" s="170"/>
      <c r="T265" s="171"/>
      <c r="U265" s="171"/>
      <c r="V265" s="197"/>
      <c r="W265" s="173"/>
      <c r="X265" s="173"/>
      <c r="Y265" s="173"/>
      <c r="Z265" s="173"/>
      <c r="AA265" s="173"/>
      <c r="AB265" s="173"/>
      <c r="AC265" s="168"/>
      <c r="AD265" s="175"/>
      <c r="AE265" s="175"/>
      <c r="AF265" s="167"/>
      <c r="AG265" s="168"/>
      <c r="AH265" s="168"/>
      <c r="AI265" s="168"/>
      <c r="AJ265" s="167"/>
    </row>
    <row r="266" spans="2:36" s="36" customFormat="1" ht="59.15" customHeight="1" x14ac:dyDescent="0.35">
      <c r="B266" s="167"/>
      <c r="C266" s="167"/>
      <c r="D266" s="167"/>
      <c r="E266" s="166"/>
      <c r="F266" s="166"/>
      <c r="G266" s="166"/>
      <c r="H266" s="167"/>
      <c r="I266" s="167"/>
      <c r="J266" s="12" t="s">
        <v>127</v>
      </c>
      <c r="K266" s="8" t="s">
        <v>128</v>
      </c>
      <c r="L266" s="8" t="s">
        <v>85</v>
      </c>
      <c r="M266" s="53">
        <v>37</v>
      </c>
      <c r="N266" s="168"/>
      <c r="O266" s="167"/>
      <c r="P266" s="167"/>
      <c r="Q266" s="167"/>
      <c r="R266" s="170"/>
      <c r="S266" s="170"/>
      <c r="T266" s="171"/>
      <c r="U266" s="171"/>
      <c r="V266" s="198"/>
      <c r="W266" s="173"/>
      <c r="X266" s="173"/>
      <c r="Y266" s="173"/>
      <c r="Z266" s="173"/>
      <c r="AA266" s="173"/>
      <c r="AB266" s="173"/>
      <c r="AC266" s="168"/>
      <c r="AD266" s="175"/>
      <c r="AE266" s="175"/>
      <c r="AF266" s="167"/>
      <c r="AG266" s="168"/>
      <c r="AH266" s="168"/>
      <c r="AI266" s="168"/>
      <c r="AJ266" s="167"/>
    </row>
    <row r="267" spans="2:36" s="36" customFormat="1" ht="132" customHeight="1" x14ac:dyDescent="0.35">
      <c r="B267" s="167" t="s">
        <v>297</v>
      </c>
      <c r="C267" s="167" t="s">
        <v>298</v>
      </c>
      <c r="D267" s="167" t="s">
        <v>106</v>
      </c>
      <c r="E267" s="166" t="s">
        <v>67</v>
      </c>
      <c r="F267" s="166" t="s">
        <v>134</v>
      </c>
      <c r="G267" s="166" t="s">
        <v>147</v>
      </c>
      <c r="H267" s="167" t="s">
        <v>70</v>
      </c>
      <c r="I267" s="167" t="s">
        <v>79</v>
      </c>
      <c r="J267" s="12" t="s">
        <v>212</v>
      </c>
      <c r="K267" s="8" t="s">
        <v>107</v>
      </c>
      <c r="L267" s="8" t="s">
        <v>86</v>
      </c>
      <c r="M267" s="8">
        <v>40</v>
      </c>
      <c r="N267" s="168" t="s">
        <v>108</v>
      </c>
      <c r="O267" s="167" t="s">
        <v>296</v>
      </c>
      <c r="P267" s="167" t="s">
        <v>75</v>
      </c>
      <c r="Q267" s="167" t="s">
        <v>76</v>
      </c>
      <c r="R267" s="170" t="s">
        <v>77</v>
      </c>
      <c r="S267" s="170" t="s">
        <v>109</v>
      </c>
      <c r="T267" s="171">
        <f>V267+Y267</f>
        <v>27069.22</v>
      </c>
      <c r="U267" s="171" t="s">
        <v>79</v>
      </c>
      <c r="V267" s="178">
        <v>23008.84</v>
      </c>
      <c r="W267" s="173" t="s">
        <v>79</v>
      </c>
      <c r="X267" s="173" t="s">
        <v>79</v>
      </c>
      <c r="Y267" s="173">
        <v>4060.38</v>
      </c>
      <c r="Z267" s="173" t="s">
        <v>98</v>
      </c>
      <c r="AA267" s="173" t="s">
        <v>79</v>
      </c>
      <c r="AB267" s="173">
        <v>3007.69</v>
      </c>
      <c r="AC267" s="168" t="s">
        <v>149</v>
      </c>
      <c r="AD267" s="175" t="s">
        <v>79</v>
      </c>
      <c r="AE267" s="175">
        <f>V267+Y267</f>
        <v>27069.22</v>
      </c>
      <c r="AF267" s="168" t="s">
        <v>79</v>
      </c>
      <c r="AG267" s="168" t="s">
        <v>33</v>
      </c>
      <c r="AH267" s="168" t="s">
        <v>150</v>
      </c>
      <c r="AI267" s="168" t="s">
        <v>161</v>
      </c>
      <c r="AJ267" s="168"/>
    </row>
    <row r="268" spans="2:36" s="36" customFormat="1" ht="86.15" customHeight="1" x14ac:dyDescent="0.35">
      <c r="B268" s="167"/>
      <c r="C268" s="167"/>
      <c r="D268" s="167"/>
      <c r="E268" s="166"/>
      <c r="F268" s="166"/>
      <c r="G268" s="166"/>
      <c r="H268" s="167"/>
      <c r="I268" s="167"/>
      <c r="J268" s="12" t="s">
        <v>111</v>
      </c>
      <c r="K268" s="8" t="s">
        <v>112</v>
      </c>
      <c r="L268" s="8" t="s">
        <v>85</v>
      </c>
      <c r="M268" s="8">
        <v>2</v>
      </c>
      <c r="N268" s="168"/>
      <c r="O268" s="167"/>
      <c r="P268" s="167"/>
      <c r="Q268" s="167"/>
      <c r="R268" s="170"/>
      <c r="S268" s="170"/>
      <c r="T268" s="171"/>
      <c r="U268" s="171"/>
      <c r="V268" s="197"/>
      <c r="W268" s="173"/>
      <c r="X268" s="173"/>
      <c r="Y268" s="173"/>
      <c r="Z268" s="173"/>
      <c r="AA268" s="173"/>
      <c r="AB268" s="173"/>
      <c r="AC268" s="168"/>
      <c r="AD268" s="175"/>
      <c r="AE268" s="175"/>
      <c r="AF268" s="167"/>
      <c r="AG268" s="168"/>
      <c r="AH268" s="168"/>
      <c r="AI268" s="168"/>
      <c r="AJ268" s="167"/>
    </row>
    <row r="269" spans="2:36" s="36" customFormat="1" ht="59.15" customHeight="1" x14ac:dyDescent="0.35">
      <c r="B269" s="167"/>
      <c r="C269" s="167"/>
      <c r="D269" s="167"/>
      <c r="E269" s="166"/>
      <c r="F269" s="166"/>
      <c r="G269" s="166"/>
      <c r="H269" s="167"/>
      <c r="I269" s="167"/>
      <c r="J269" s="12" t="s">
        <v>127</v>
      </c>
      <c r="K269" s="8" t="s">
        <v>128</v>
      </c>
      <c r="L269" s="8" t="s">
        <v>85</v>
      </c>
      <c r="M269" s="53">
        <v>6</v>
      </c>
      <c r="N269" s="168"/>
      <c r="O269" s="167"/>
      <c r="P269" s="167"/>
      <c r="Q269" s="167"/>
      <c r="R269" s="170"/>
      <c r="S269" s="170"/>
      <c r="T269" s="171"/>
      <c r="U269" s="171"/>
      <c r="V269" s="198"/>
      <c r="W269" s="173"/>
      <c r="X269" s="173"/>
      <c r="Y269" s="173"/>
      <c r="Z269" s="173"/>
      <c r="AA269" s="173"/>
      <c r="AB269" s="173"/>
      <c r="AC269" s="168"/>
      <c r="AD269" s="175"/>
      <c r="AE269" s="175"/>
      <c r="AF269" s="167"/>
      <c r="AG269" s="168"/>
      <c r="AH269" s="168"/>
      <c r="AI269" s="168"/>
      <c r="AJ269" s="167"/>
    </row>
    <row r="270" spans="2:36" ht="52" customHeight="1" x14ac:dyDescent="0.3">
      <c r="B270" s="167" t="s">
        <v>299</v>
      </c>
      <c r="C270" s="167" t="s">
        <v>300</v>
      </c>
      <c r="D270" s="167" t="s">
        <v>66</v>
      </c>
      <c r="E270" s="166" t="s">
        <v>67</v>
      </c>
      <c r="F270" s="166" t="s">
        <v>132</v>
      </c>
      <c r="G270" s="166" t="s">
        <v>69</v>
      </c>
      <c r="H270" s="167" t="s">
        <v>70</v>
      </c>
      <c r="I270" s="167" t="s">
        <v>79</v>
      </c>
      <c r="J270" s="12" t="s">
        <v>113</v>
      </c>
      <c r="K270" s="8" t="s">
        <v>114</v>
      </c>
      <c r="L270" s="8" t="s">
        <v>115</v>
      </c>
      <c r="M270" s="8">
        <v>1.5</v>
      </c>
      <c r="N270" s="168" t="s">
        <v>108</v>
      </c>
      <c r="O270" s="167" t="s">
        <v>301</v>
      </c>
      <c r="P270" s="167" t="s">
        <v>75</v>
      </c>
      <c r="Q270" s="167" t="s">
        <v>76</v>
      </c>
      <c r="R270" s="170" t="s">
        <v>77</v>
      </c>
      <c r="S270" s="170" t="s">
        <v>109</v>
      </c>
      <c r="T270" s="171">
        <f>V270+Y270</f>
        <v>107998.52</v>
      </c>
      <c r="U270" s="171" t="s">
        <v>79</v>
      </c>
      <c r="V270" s="173">
        <v>91798.74</v>
      </c>
      <c r="W270" s="173" t="s">
        <v>79</v>
      </c>
      <c r="X270" s="173" t="s">
        <v>79</v>
      </c>
      <c r="Y270" s="173">
        <v>16199.78</v>
      </c>
      <c r="Z270" s="173" t="s">
        <v>79</v>
      </c>
      <c r="AA270" s="173" t="s">
        <v>79</v>
      </c>
      <c r="AB270" s="173">
        <v>11999.84</v>
      </c>
      <c r="AC270" s="168" t="s">
        <v>80</v>
      </c>
      <c r="AD270" s="175" t="s">
        <v>79</v>
      </c>
      <c r="AE270" s="175">
        <f>V270+Y270</f>
        <v>107998.52</v>
      </c>
      <c r="AF270" s="168" t="s">
        <v>79</v>
      </c>
      <c r="AG270" s="168" t="s">
        <v>33</v>
      </c>
      <c r="AH270" s="168" t="s">
        <v>150</v>
      </c>
      <c r="AI270" s="168" t="s">
        <v>161</v>
      </c>
      <c r="AJ270" s="168"/>
    </row>
    <row r="271" spans="2:36" ht="52" x14ac:dyDescent="0.3">
      <c r="B271" s="167"/>
      <c r="C271" s="167"/>
      <c r="D271" s="167"/>
      <c r="E271" s="166"/>
      <c r="F271" s="166"/>
      <c r="G271" s="166"/>
      <c r="H271" s="167"/>
      <c r="I271" s="167"/>
      <c r="J271" s="12" t="s">
        <v>116</v>
      </c>
      <c r="K271" s="8" t="s">
        <v>117</v>
      </c>
      <c r="L271" s="8" t="s">
        <v>85</v>
      </c>
      <c r="M271" s="8">
        <v>1</v>
      </c>
      <c r="N271" s="168"/>
      <c r="O271" s="167"/>
      <c r="P271" s="167"/>
      <c r="Q271" s="167"/>
      <c r="R271" s="170"/>
      <c r="S271" s="170"/>
      <c r="T271" s="171"/>
      <c r="U271" s="171"/>
      <c r="V271" s="173"/>
      <c r="W271" s="173"/>
      <c r="X271" s="173"/>
      <c r="Y271" s="173"/>
      <c r="Z271" s="173"/>
      <c r="AA271" s="173"/>
      <c r="AB271" s="173"/>
      <c r="AC271" s="168"/>
      <c r="AD271" s="175"/>
      <c r="AE271" s="175"/>
      <c r="AF271" s="167"/>
      <c r="AG271" s="168"/>
      <c r="AH271" s="168"/>
      <c r="AI271" s="168"/>
      <c r="AJ271" s="167"/>
    </row>
    <row r="272" spans="2:36" ht="39" x14ac:dyDescent="0.3">
      <c r="B272" s="167"/>
      <c r="C272" s="167"/>
      <c r="D272" s="167"/>
      <c r="E272" s="166"/>
      <c r="F272" s="166"/>
      <c r="G272" s="166"/>
      <c r="H272" s="167"/>
      <c r="I272" s="167"/>
      <c r="J272" s="12" t="s">
        <v>213</v>
      </c>
      <c r="K272" s="8" t="s">
        <v>118</v>
      </c>
      <c r="L272" s="8" t="s">
        <v>119</v>
      </c>
      <c r="M272" s="8">
        <v>1</v>
      </c>
      <c r="N272" s="168"/>
      <c r="O272" s="167"/>
      <c r="P272" s="167"/>
      <c r="Q272" s="167"/>
      <c r="R272" s="170"/>
      <c r="S272" s="170"/>
      <c r="T272" s="171"/>
      <c r="U272" s="171"/>
      <c r="V272" s="173"/>
      <c r="W272" s="173"/>
      <c r="X272" s="173"/>
      <c r="Y272" s="173"/>
      <c r="Z272" s="173"/>
      <c r="AA272" s="173"/>
      <c r="AB272" s="173"/>
      <c r="AC272" s="168"/>
      <c r="AD272" s="175"/>
      <c r="AE272" s="175"/>
      <c r="AF272" s="167"/>
      <c r="AG272" s="168"/>
      <c r="AH272" s="168"/>
      <c r="AI272" s="168"/>
      <c r="AJ272" s="167"/>
    </row>
    <row r="273" spans="2:36" ht="44.15" customHeight="1" x14ac:dyDescent="0.3">
      <c r="B273" s="167"/>
      <c r="C273" s="167"/>
      <c r="D273" s="167"/>
      <c r="E273" s="166"/>
      <c r="F273" s="166"/>
      <c r="G273" s="166"/>
      <c r="H273" s="167"/>
      <c r="I273" s="167"/>
      <c r="J273" s="12" t="s">
        <v>120</v>
      </c>
      <c r="K273" s="8" t="s">
        <v>121</v>
      </c>
      <c r="L273" s="8" t="s">
        <v>119</v>
      </c>
      <c r="M273" s="53">
        <v>1</v>
      </c>
      <c r="N273" s="168"/>
      <c r="O273" s="167"/>
      <c r="P273" s="167"/>
      <c r="Q273" s="167"/>
      <c r="R273" s="170"/>
      <c r="S273" s="170"/>
      <c r="T273" s="171"/>
      <c r="U273" s="171"/>
      <c r="V273" s="173"/>
      <c r="W273" s="173"/>
      <c r="X273" s="173"/>
      <c r="Y273" s="173"/>
      <c r="Z273" s="173"/>
      <c r="AA273" s="173"/>
      <c r="AB273" s="173"/>
      <c r="AC273" s="168"/>
      <c r="AD273" s="175"/>
      <c r="AE273" s="175"/>
      <c r="AF273" s="167"/>
      <c r="AG273" s="168"/>
      <c r="AH273" s="168"/>
      <c r="AI273" s="168"/>
      <c r="AJ273" s="167"/>
    </row>
    <row r="274" spans="2:36" s="36" customFormat="1" ht="89.15" customHeight="1" x14ac:dyDescent="0.35">
      <c r="B274" s="167" t="s">
        <v>302</v>
      </c>
      <c r="C274" s="167" t="s">
        <v>293</v>
      </c>
      <c r="D274" s="167" t="s">
        <v>106</v>
      </c>
      <c r="E274" s="166" t="s">
        <v>67</v>
      </c>
      <c r="F274" s="166" t="s">
        <v>134</v>
      </c>
      <c r="G274" s="166" t="s">
        <v>147</v>
      </c>
      <c r="H274" s="167" t="s">
        <v>70</v>
      </c>
      <c r="I274" s="167" t="s">
        <v>79</v>
      </c>
      <c r="J274" s="30" t="s">
        <v>212</v>
      </c>
      <c r="K274" s="15" t="s">
        <v>107</v>
      </c>
      <c r="L274" s="15" t="s">
        <v>86</v>
      </c>
      <c r="M274" s="15">
        <v>40</v>
      </c>
      <c r="N274" s="168" t="s">
        <v>108</v>
      </c>
      <c r="O274" s="167" t="s">
        <v>296</v>
      </c>
      <c r="P274" s="167" t="s">
        <v>75</v>
      </c>
      <c r="Q274" s="167" t="s">
        <v>76</v>
      </c>
      <c r="R274" s="170" t="s">
        <v>77</v>
      </c>
      <c r="S274" s="170" t="s">
        <v>109</v>
      </c>
      <c r="T274" s="171">
        <f>V274+Y274</f>
        <v>146095.95000000001</v>
      </c>
      <c r="U274" s="171" t="s">
        <v>79</v>
      </c>
      <c r="V274" s="178">
        <v>124181.56</v>
      </c>
      <c r="W274" s="173" t="s">
        <v>79</v>
      </c>
      <c r="X274" s="173" t="s">
        <v>79</v>
      </c>
      <c r="Y274" s="173">
        <v>21914.39</v>
      </c>
      <c r="Z274" s="173" t="s">
        <v>98</v>
      </c>
      <c r="AA274" s="173" t="s">
        <v>79</v>
      </c>
      <c r="AB274" s="173">
        <v>16232.88</v>
      </c>
      <c r="AC274" s="168" t="s">
        <v>149</v>
      </c>
      <c r="AD274" s="175" t="s">
        <v>79</v>
      </c>
      <c r="AE274" s="175">
        <f>V274+Y274</f>
        <v>146095.95000000001</v>
      </c>
      <c r="AF274" s="168" t="s">
        <v>79</v>
      </c>
      <c r="AG274" s="168" t="s">
        <v>33</v>
      </c>
      <c r="AH274" s="168" t="s">
        <v>165</v>
      </c>
      <c r="AI274" s="168" t="s">
        <v>183</v>
      </c>
      <c r="AJ274" s="168"/>
    </row>
    <row r="275" spans="2:36" s="36" customFormat="1" ht="86.15" customHeight="1" x14ac:dyDescent="0.35">
      <c r="B275" s="167"/>
      <c r="C275" s="167"/>
      <c r="D275" s="167"/>
      <c r="E275" s="166"/>
      <c r="F275" s="166"/>
      <c r="G275" s="166"/>
      <c r="H275" s="167"/>
      <c r="I275" s="167"/>
      <c r="J275" s="12" t="s">
        <v>111</v>
      </c>
      <c r="K275" s="8" t="s">
        <v>112</v>
      </c>
      <c r="L275" s="8" t="s">
        <v>85</v>
      </c>
      <c r="M275" s="8">
        <v>4</v>
      </c>
      <c r="N275" s="168"/>
      <c r="O275" s="167"/>
      <c r="P275" s="167"/>
      <c r="Q275" s="167"/>
      <c r="R275" s="170"/>
      <c r="S275" s="170"/>
      <c r="T275" s="171"/>
      <c r="U275" s="171"/>
      <c r="V275" s="197"/>
      <c r="W275" s="173"/>
      <c r="X275" s="173"/>
      <c r="Y275" s="173"/>
      <c r="Z275" s="173"/>
      <c r="AA275" s="173"/>
      <c r="AB275" s="173"/>
      <c r="AC275" s="168"/>
      <c r="AD275" s="175"/>
      <c r="AE275" s="175"/>
      <c r="AF275" s="167"/>
      <c r="AG275" s="168"/>
      <c r="AH275" s="168"/>
      <c r="AI275" s="168"/>
      <c r="AJ275" s="167"/>
    </row>
    <row r="276" spans="2:36" s="36" customFormat="1" ht="88.5" customHeight="1" x14ac:dyDescent="0.35">
      <c r="B276" s="167"/>
      <c r="C276" s="167"/>
      <c r="D276" s="167"/>
      <c r="E276" s="166"/>
      <c r="F276" s="166"/>
      <c r="G276" s="166"/>
      <c r="H276" s="167"/>
      <c r="I276" s="167"/>
      <c r="J276" s="12" t="s">
        <v>127</v>
      </c>
      <c r="K276" s="8" t="s">
        <v>128</v>
      </c>
      <c r="L276" s="8" t="s">
        <v>85</v>
      </c>
      <c r="M276" s="53">
        <v>116</v>
      </c>
      <c r="N276" s="168"/>
      <c r="O276" s="167"/>
      <c r="P276" s="167"/>
      <c r="Q276" s="167"/>
      <c r="R276" s="170"/>
      <c r="S276" s="170"/>
      <c r="T276" s="171"/>
      <c r="U276" s="171"/>
      <c r="V276" s="198"/>
      <c r="W276" s="173"/>
      <c r="X276" s="173"/>
      <c r="Y276" s="173"/>
      <c r="Z276" s="173"/>
      <c r="AA276" s="173"/>
      <c r="AB276" s="173"/>
      <c r="AC276" s="168"/>
      <c r="AD276" s="175"/>
      <c r="AE276" s="175"/>
      <c r="AF276" s="167"/>
      <c r="AG276" s="168"/>
      <c r="AH276" s="168"/>
      <c r="AI276" s="168"/>
      <c r="AJ276" s="167"/>
    </row>
    <row r="277" spans="2:36" s="36" customFormat="1" ht="89.15" customHeight="1" x14ac:dyDescent="0.35">
      <c r="B277" s="167" t="s">
        <v>304</v>
      </c>
      <c r="C277" s="167" t="s">
        <v>295</v>
      </c>
      <c r="D277" s="167" t="s">
        <v>106</v>
      </c>
      <c r="E277" s="166" t="s">
        <v>67</v>
      </c>
      <c r="F277" s="166" t="s">
        <v>134</v>
      </c>
      <c r="G277" s="166" t="s">
        <v>147</v>
      </c>
      <c r="H277" s="167" t="s">
        <v>70</v>
      </c>
      <c r="I277" s="167" t="s">
        <v>79</v>
      </c>
      <c r="J277" s="30" t="s">
        <v>212</v>
      </c>
      <c r="K277" s="15" t="s">
        <v>107</v>
      </c>
      <c r="L277" s="15" t="s">
        <v>86</v>
      </c>
      <c r="M277" s="15">
        <v>40</v>
      </c>
      <c r="N277" s="168" t="s">
        <v>108</v>
      </c>
      <c r="O277" s="167" t="s">
        <v>296</v>
      </c>
      <c r="P277" s="167" t="s">
        <v>75</v>
      </c>
      <c r="Q277" s="167" t="s">
        <v>76</v>
      </c>
      <c r="R277" s="170" t="s">
        <v>77</v>
      </c>
      <c r="S277" s="170" t="s">
        <v>109</v>
      </c>
      <c r="T277" s="171">
        <f>+V277+Y277</f>
        <v>56345.11</v>
      </c>
      <c r="U277" s="171" t="s">
        <v>79</v>
      </c>
      <c r="V277" s="178">
        <v>47893.34</v>
      </c>
      <c r="W277" s="173" t="s">
        <v>79</v>
      </c>
      <c r="X277" s="173" t="s">
        <v>79</v>
      </c>
      <c r="Y277" s="173">
        <v>8451.77</v>
      </c>
      <c r="Z277" s="173" t="s">
        <v>98</v>
      </c>
      <c r="AA277" s="173" t="s">
        <v>79</v>
      </c>
      <c r="AB277" s="173">
        <v>6260.57</v>
      </c>
      <c r="AC277" s="168" t="s">
        <v>149</v>
      </c>
      <c r="AD277" s="175" t="s">
        <v>79</v>
      </c>
      <c r="AE277" s="175">
        <f>V277+Y277</f>
        <v>56345.11</v>
      </c>
      <c r="AF277" s="168" t="s">
        <v>79</v>
      </c>
      <c r="AG277" s="168" t="s">
        <v>33</v>
      </c>
      <c r="AH277" s="168" t="s">
        <v>165</v>
      </c>
      <c r="AI277" s="168" t="s">
        <v>183</v>
      </c>
      <c r="AJ277" s="168"/>
    </row>
    <row r="278" spans="2:36" s="36" customFormat="1" ht="86.15" customHeight="1" x14ac:dyDescent="0.35">
      <c r="B278" s="167"/>
      <c r="C278" s="167"/>
      <c r="D278" s="167"/>
      <c r="E278" s="166"/>
      <c r="F278" s="166"/>
      <c r="G278" s="166"/>
      <c r="H278" s="167"/>
      <c r="I278" s="167"/>
      <c r="J278" s="12" t="s">
        <v>111</v>
      </c>
      <c r="K278" s="8" t="s">
        <v>112</v>
      </c>
      <c r="L278" s="8" t="s">
        <v>85</v>
      </c>
      <c r="M278" s="8">
        <v>2</v>
      </c>
      <c r="N278" s="168"/>
      <c r="O278" s="167"/>
      <c r="P278" s="167"/>
      <c r="Q278" s="167"/>
      <c r="R278" s="170"/>
      <c r="S278" s="170"/>
      <c r="T278" s="171"/>
      <c r="U278" s="171"/>
      <c r="V278" s="197"/>
      <c r="W278" s="173"/>
      <c r="X278" s="173"/>
      <c r="Y278" s="173"/>
      <c r="Z278" s="173"/>
      <c r="AA278" s="173"/>
      <c r="AB278" s="173"/>
      <c r="AC278" s="168"/>
      <c r="AD278" s="175"/>
      <c r="AE278" s="175"/>
      <c r="AF278" s="167"/>
      <c r="AG278" s="168"/>
      <c r="AH278" s="168"/>
      <c r="AI278" s="168"/>
      <c r="AJ278" s="167"/>
    </row>
    <row r="279" spans="2:36" s="36" customFormat="1" ht="50.5" customHeight="1" x14ac:dyDescent="0.35">
      <c r="B279" s="167"/>
      <c r="C279" s="167"/>
      <c r="D279" s="167"/>
      <c r="E279" s="166"/>
      <c r="F279" s="166"/>
      <c r="G279" s="166"/>
      <c r="H279" s="167"/>
      <c r="I279" s="167"/>
      <c r="J279" s="12" t="s">
        <v>127</v>
      </c>
      <c r="K279" s="8" t="s">
        <v>128</v>
      </c>
      <c r="L279" s="8" t="s">
        <v>85</v>
      </c>
      <c r="M279" s="53">
        <v>34</v>
      </c>
      <c r="N279" s="168"/>
      <c r="O279" s="167"/>
      <c r="P279" s="167"/>
      <c r="Q279" s="167"/>
      <c r="R279" s="170"/>
      <c r="S279" s="170"/>
      <c r="T279" s="171"/>
      <c r="U279" s="171"/>
      <c r="V279" s="198"/>
      <c r="W279" s="173"/>
      <c r="X279" s="173"/>
      <c r="Y279" s="173"/>
      <c r="Z279" s="173"/>
      <c r="AA279" s="173"/>
      <c r="AB279" s="173"/>
      <c r="AC279" s="168"/>
      <c r="AD279" s="175"/>
      <c r="AE279" s="175"/>
      <c r="AF279" s="167"/>
      <c r="AG279" s="168"/>
      <c r="AH279" s="168"/>
      <c r="AI279" s="168"/>
      <c r="AJ279" s="167"/>
    </row>
    <row r="280" spans="2:36" s="36" customFormat="1" ht="89.15" customHeight="1" x14ac:dyDescent="0.35">
      <c r="B280" s="167" t="s">
        <v>305</v>
      </c>
      <c r="C280" s="167" t="s">
        <v>298</v>
      </c>
      <c r="D280" s="167" t="s">
        <v>106</v>
      </c>
      <c r="E280" s="166" t="s">
        <v>67</v>
      </c>
      <c r="F280" s="166" t="s">
        <v>134</v>
      </c>
      <c r="G280" s="166" t="s">
        <v>147</v>
      </c>
      <c r="H280" s="167" t="s">
        <v>70</v>
      </c>
      <c r="I280" s="167" t="s">
        <v>79</v>
      </c>
      <c r="J280" s="12" t="s">
        <v>212</v>
      </c>
      <c r="K280" s="8" t="s">
        <v>107</v>
      </c>
      <c r="L280" s="8" t="s">
        <v>86</v>
      </c>
      <c r="M280" s="53">
        <v>40</v>
      </c>
      <c r="N280" s="168" t="s">
        <v>108</v>
      </c>
      <c r="O280" s="167" t="s">
        <v>296</v>
      </c>
      <c r="P280" s="167" t="s">
        <v>75</v>
      </c>
      <c r="Q280" s="167" t="s">
        <v>76</v>
      </c>
      <c r="R280" s="170" t="s">
        <v>77</v>
      </c>
      <c r="S280" s="170" t="s">
        <v>109</v>
      </c>
      <c r="T280" s="171">
        <f>V280+Y280</f>
        <v>84331.72</v>
      </c>
      <c r="U280" s="171" t="s">
        <v>79</v>
      </c>
      <c r="V280" s="178">
        <v>71681.960000000006</v>
      </c>
      <c r="W280" s="173" t="s">
        <v>79</v>
      </c>
      <c r="X280" s="173" t="s">
        <v>79</v>
      </c>
      <c r="Y280" s="173">
        <v>12649.76</v>
      </c>
      <c r="Z280" s="173" t="s">
        <v>98</v>
      </c>
      <c r="AA280" s="173" t="s">
        <v>79</v>
      </c>
      <c r="AB280" s="173">
        <v>9370.19</v>
      </c>
      <c r="AC280" s="168" t="s">
        <v>149</v>
      </c>
      <c r="AD280" s="175" t="s">
        <v>79</v>
      </c>
      <c r="AE280" s="175">
        <f>V280+Y280</f>
        <v>84331.72</v>
      </c>
      <c r="AF280" s="168" t="s">
        <v>79</v>
      </c>
      <c r="AG280" s="168" t="s">
        <v>33</v>
      </c>
      <c r="AH280" s="168" t="s">
        <v>165</v>
      </c>
      <c r="AI280" s="168" t="s">
        <v>183</v>
      </c>
      <c r="AJ280" s="168"/>
    </row>
    <row r="281" spans="2:36" s="36" customFormat="1" ht="86.15" customHeight="1" x14ac:dyDescent="0.35">
      <c r="B281" s="167"/>
      <c r="C281" s="167"/>
      <c r="D281" s="167"/>
      <c r="E281" s="166"/>
      <c r="F281" s="166"/>
      <c r="G281" s="166"/>
      <c r="H281" s="167"/>
      <c r="I281" s="167"/>
      <c r="J281" s="12" t="s">
        <v>111</v>
      </c>
      <c r="K281" s="8" t="s">
        <v>112</v>
      </c>
      <c r="L281" s="8" t="s">
        <v>85</v>
      </c>
      <c r="M281" s="53">
        <v>1</v>
      </c>
      <c r="N281" s="168"/>
      <c r="O281" s="167"/>
      <c r="P281" s="167"/>
      <c r="Q281" s="167"/>
      <c r="R281" s="170"/>
      <c r="S281" s="170"/>
      <c r="T281" s="171"/>
      <c r="U281" s="171"/>
      <c r="V281" s="197"/>
      <c r="W281" s="173"/>
      <c r="X281" s="173"/>
      <c r="Y281" s="173"/>
      <c r="Z281" s="173"/>
      <c r="AA281" s="173"/>
      <c r="AB281" s="173"/>
      <c r="AC281" s="168"/>
      <c r="AD281" s="175"/>
      <c r="AE281" s="175"/>
      <c r="AF281" s="167"/>
      <c r="AG281" s="168"/>
      <c r="AH281" s="168"/>
      <c r="AI281" s="168"/>
      <c r="AJ281" s="167"/>
    </row>
    <row r="282" spans="2:36" s="36" customFormat="1" ht="54" customHeight="1" x14ac:dyDescent="0.35">
      <c r="B282" s="167"/>
      <c r="C282" s="167"/>
      <c r="D282" s="167"/>
      <c r="E282" s="166"/>
      <c r="F282" s="166"/>
      <c r="G282" s="166"/>
      <c r="H282" s="167"/>
      <c r="I282" s="167"/>
      <c r="J282" s="12" t="s">
        <v>127</v>
      </c>
      <c r="K282" s="8" t="s">
        <v>128</v>
      </c>
      <c r="L282" s="8" t="s">
        <v>85</v>
      </c>
      <c r="M282" s="53">
        <v>3</v>
      </c>
      <c r="N282" s="168"/>
      <c r="O282" s="167"/>
      <c r="P282" s="167"/>
      <c r="Q282" s="167"/>
      <c r="R282" s="170"/>
      <c r="S282" s="170"/>
      <c r="T282" s="171"/>
      <c r="U282" s="171"/>
      <c r="V282" s="198"/>
      <c r="W282" s="173"/>
      <c r="X282" s="173"/>
      <c r="Y282" s="173"/>
      <c r="Z282" s="173"/>
      <c r="AA282" s="173"/>
      <c r="AB282" s="173"/>
      <c r="AC282" s="168"/>
      <c r="AD282" s="175"/>
      <c r="AE282" s="175"/>
      <c r="AF282" s="167"/>
      <c r="AG282" s="168"/>
      <c r="AH282" s="168"/>
      <c r="AI282" s="168"/>
      <c r="AJ282" s="167"/>
    </row>
    <row r="283" spans="2:36" s="36" customFormat="1" ht="89.15" customHeight="1" x14ac:dyDescent="0.35">
      <c r="B283" s="167" t="s">
        <v>306</v>
      </c>
      <c r="C283" s="167" t="s">
        <v>293</v>
      </c>
      <c r="D283" s="167" t="s">
        <v>106</v>
      </c>
      <c r="E283" s="166" t="s">
        <v>67</v>
      </c>
      <c r="F283" s="166" t="s">
        <v>134</v>
      </c>
      <c r="G283" s="166" t="s">
        <v>147</v>
      </c>
      <c r="H283" s="167" t="s">
        <v>70</v>
      </c>
      <c r="I283" s="167" t="s">
        <v>79</v>
      </c>
      <c r="J283" s="12" t="s">
        <v>212</v>
      </c>
      <c r="K283" s="8" t="s">
        <v>107</v>
      </c>
      <c r="L283" s="8" t="s">
        <v>86</v>
      </c>
      <c r="M283" s="53">
        <v>40</v>
      </c>
      <c r="N283" s="168" t="s">
        <v>108</v>
      </c>
      <c r="O283" s="167" t="s">
        <v>296</v>
      </c>
      <c r="P283" s="167" t="s">
        <v>75</v>
      </c>
      <c r="Q283" s="167" t="s">
        <v>76</v>
      </c>
      <c r="R283" s="170" t="s">
        <v>77</v>
      </c>
      <c r="S283" s="170" t="s">
        <v>109</v>
      </c>
      <c r="T283" s="171">
        <f>V283+Y283</f>
        <v>92630.97</v>
      </c>
      <c r="U283" s="171" t="s">
        <v>79</v>
      </c>
      <c r="V283" s="178">
        <v>78736.320000000007</v>
      </c>
      <c r="W283" s="173" t="s">
        <v>79</v>
      </c>
      <c r="X283" s="173" t="s">
        <v>79</v>
      </c>
      <c r="Y283" s="173">
        <v>13894.65</v>
      </c>
      <c r="Z283" s="173" t="s">
        <v>98</v>
      </c>
      <c r="AA283" s="173" t="s">
        <v>79</v>
      </c>
      <c r="AB283" s="173">
        <v>10292.33</v>
      </c>
      <c r="AC283" s="168" t="s">
        <v>149</v>
      </c>
      <c r="AD283" s="175" t="s">
        <v>79</v>
      </c>
      <c r="AE283" s="175">
        <f>V283+Y283</f>
        <v>92630.97</v>
      </c>
      <c r="AF283" s="168" t="s">
        <v>79</v>
      </c>
      <c r="AG283" s="168" t="s">
        <v>33</v>
      </c>
      <c r="AH283" s="168" t="s">
        <v>253</v>
      </c>
      <c r="AI283" s="168" t="s">
        <v>257</v>
      </c>
      <c r="AJ283" s="168"/>
    </row>
    <row r="284" spans="2:36" s="36" customFormat="1" ht="86.15" customHeight="1" x14ac:dyDescent="0.35">
      <c r="B284" s="167"/>
      <c r="C284" s="167"/>
      <c r="D284" s="167"/>
      <c r="E284" s="166"/>
      <c r="F284" s="166"/>
      <c r="G284" s="166"/>
      <c r="H284" s="167"/>
      <c r="I284" s="167"/>
      <c r="J284" s="12" t="s">
        <v>111</v>
      </c>
      <c r="K284" s="8" t="s">
        <v>112</v>
      </c>
      <c r="L284" s="8" t="s">
        <v>85</v>
      </c>
      <c r="M284" s="53">
        <v>2</v>
      </c>
      <c r="N284" s="168"/>
      <c r="O284" s="167"/>
      <c r="P284" s="167"/>
      <c r="Q284" s="167"/>
      <c r="R284" s="170"/>
      <c r="S284" s="170"/>
      <c r="T284" s="171"/>
      <c r="U284" s="171"/>
      <c r="V284" s="197"/>
      <c r="W284" s="173"/>
      <c r="X284" s="173"/>
      <c r="Y284" s="173"/>
      <c r="Z284" s="173"/>
      <c r="AA284" s="173"/>
      <c r="AB284" s="173"/>
      <c r="AC284" s="168"/>
      <c r="AD284" s="175"/>
      <c r="AE284" s="175"/>
      <c r="AF284" s="167"/>
      <c r="AG284" s="168"/>
      <c r="AH284" s="168"/>
      <c r="AI284" s="168"/>
      <c r="AJ284" s="167"/>
    </row>
    <row r="285" spans="2:36" s="36" customFormat="1" ht="88.5" customHeight="1" x14ac:dyDescent="0.35">
      <c r="B285" s="167"/>
      <c r="C285" s="167"/>
      <c r="D285" s="167"/>
      <c r="E285" s="166"/>
      <c r="F285" s="166"/>
      <c r="G285" s="166"/>
      <c r="H285" s="167"/>
      <c r="I285" s="167"/>
      <c r="J285" s="12" t="s">
        <v>127</v>
      </c>
      <c r="K285" s="8" t="s">
        <v>128</v>
      </c>
      <c r="L285" s="8" t="s">
        <v>85</v>
      </c>
      <c r="M285" s="53">
        <v>35</v>
      </c>
      <c r="N285" s="168"/>
      <c r="O285" s="167"/>
      <c r="P285" s="167"/>
      <c r="Q285" s="167"/>
      <c r="R285" s="170"/>
      <c r="S285" s="170"/>
      <c r="T285" s="171"/>
      <c r="U285" s="171"/>
      <c r="V285" s="198"/>
      <c r="W285" s="173"/>
      <c r="X285" s="173"/>
      <c r="Y285" s="173"/>
      <c r="Z285" s="173"/>
      <c r="AA285" s="173"/>
      <c r="AB285" s="173"/>
      <c r="AC285" s="168"/>
      <c r="AD285" s="175"/>
      <c r="AE285" s="175"/>
      <c r="AF285" s="167"/>
      <c r="AG285" s="168"/>
      <c r="AH285" s="168"/>
      <c r="AI285" s="168"/>
      <c r="AJ285" s="167"/>
    </row>
    <row r="286" spans="2:36" ht="39" x14ac:dyDescent="0.3">
      <c r="B286" s="167" t="s">
        <v>307</v>
      </c>
      <c r="C286" s="167" t="s">
        <v>300</v>
      </c>
      <c r="D286" s="167" t="s">
        <v>66</v>
      </c>
      <c r="E286" s="166" t="s">
        <v>67</v>
      </c>
      <c r="F286" s="166" t="s">
        <v>132</v>
      </c>
      <c r="G286" s="166" t="s">
        <v>69</v>
      </c>
      <c r="H286" s="167" t="s">
        <v>70</v>
      </c>
      <c r="I286" s="167" t="s">
        <v>79</v>
      </c>
      <c r="J286" s="12" t="s">
        <v>113</v>
      </c>
      <c r="K286" s="8" t="s">
        <v>114</v>
      </c>
      <c r="L286" s="8" t="s">
        <v>115</v>
      </c>
      <c r="M286" s="8">
        <v>1</v>
      </c>
      <c r="N286" s="168" t="s">
        <v>108</v>
      </c>
      <c r="O286" s="167" t="s">
        <v>301</v>
      </c>
      <c r="P286" s="167" t="s">
        <v>75</v>
      </c>
      <c r="Q286" s="167" t="s">
        <v>76</v>
      </c>
      <c r="R286" s="170" t="s">
        <v>77</v>
      </c>
      <c r="S286" s="170" t="s">
        <v>109</v>
      </c>
      <c r="T286" s="171">
        <f>V286+Y286</f>
        <v>81926.48</v>
      </c>
      <c r="U286" s="171" t="s">
        <v>79</v>
      </c>
      <c r="V286" s="173">
        <v>69637.509999999995</v>
      </c>
      <c r="W286" s="173" t="s">
        <v>79</v>
      </c>
      <c r="X286" s="173" t="s">
        <v>79</v>
      </c>
      <c r="Y286" s="173">
        <v>12288.97</v>
      </c>
      <c r="Z286" s="173" t="s">
        <v>79</v>
      </c>
      <c r="AA286" s="173" t="s">
        <v>79</v>
      </c>
      <c r="AB286" s="173">
        <v>9102.94</v>
      </c>
      <c r="AC286" s="168" t="s">
        <v>80</v>
      </c>
      <c r="AD286" s="175" t="s">
        <v>79</v>
      </c>
      <c r="AE286" s="175">
        <f>V286+Y286</f>
        <v>81926.48</v>
      </c>
      <c r="AF286" s="168" t="s">
        <v>79</v>
      </c>
      <c r="AG286" s="168" t="s">
        <v>33</v>
      </c>
      <c r="AH286" s="168" t="s">
        <v>165</v>
      </c>
      <c r="AI286" s="168" t="s">
        <v>419</v>
      </c>
      <c r="AJ286" s="168"/>
    </row>
    <row r="287" spans="2:36" ht="52" x14ac:dyDescent="0.3">
      <c r="B287" s="167"/>
      <c r="C287" s="167"/>
      <c r="D287" s="167"/>
      <c r="E287" s="166"/>
      <c r="F287" s="166"/>
      <c r="G287" s="166"/>
      <c r="H287" s="167"/>
      <c r="I287" s="167"/>
      <c r="J287" s="12" t="s">
        <v>116</v>
      </c>
      <c r="K287" s="8" t="s">
        <v>117</v>
      </c>
      <c r="L287" s="8" t="s">
        <v>85</v>
      </c>
      <c r="M287" s="8">
        <v>1</v>
      </c>
      <c r="N287" s="168"/>
      <c r="O287" s="167"/>
      <c r="P287" s="167"/>
      <c r="Q287" s="167"/>
      <c r="R287" s="170"/>
      <c r="S287" s="170"/>
      <c r="T287" s="171"/>
      <c r="U287" s="171"/>
      <c r="V287" s="173"/>
      <c r="W287" s="173"/>
      <c r="X287" s="173"/>
      <c r="Y287" s="173"/>
      <c r="Z287" s="173"/>
      <c r="AA287" s="173"/>
      <c r="AB287" s="173"/>
      <c r="AC287" s="168"/>
      <c r="AD287" s="175"/>
      <c r="AE287" s="175"/>
      <c r="AF287" s="167"/>
      <c r="AG287" s="168"/>
      <c r="AH287" s="168"/>
      <c r="AI287" s="168"/>
      <c r="AJ287" s="167"/>
    </row>
    <row r="288" spans="2:36" ht="39" x14ac:dyDescent="0.3">
      <c r="B288" s="167"/>
      <c r="C288" s="167"/>
      <c r="D288" s="167"/>
      <c r="E288" s="166"/>
      <c r="F288" s="166"/>
      <c r="G288" s="166"/>
      <c r="H288" s="167"/>
      <c r="I288" s="167"/>
      <c r="J288" s="12" t="s">
        <v>213</v>
      </c>
      <c r="K288" s="8" t="s">
        <v>118</v>
      </c>
      <c r="L288" s="8" t="s">
        <v>119</v>
      </c>
      <c r="M288" s="8">
        <v>1</v>
      </c>
      <c r="N288" s="168"/>
      <c r="O288" s="167"/>
      <c r="P288" s="167"/>
      <c r="Q288" s="167"/>
      <c r="R288" s="170"/>
      <c r="S288" s="170"/>
      <c r="T288" s="171"/>
      <c r="U288" s="171"/>
      <c r="V288" s="173"/>
      <c r="W288" s="173"/>
      <c r="X288" s="173"/>
      <c r="Y288" s="173"/>
      <c r="Z288" s="173"/>
      <c r="AA288" s="173"/>
      <c r="AB288" s="173"/>
      <c r="AC288" s="168"/>
      <c r="AD288" s="175"/>
      <c r="AE288" s="175"/>
      <c r="AF288" s="167"/>
      <c r="AG288" s="168"/>
      <c r="AH288" s="168"/>
      <c r="AI288" s="168"/>
      <c r="AJ288" s="167"/>
    </row>
    <row r="289" spans="2:36" ht="40.5" customHeight="1" x14ac:dyDescent="0.3">
      <c r="B289" s="167"/>
      <c r="C289" s="167"/>
      <c r="D289" s="167"/>
      <c r="E289" s="166"/>
      <c r="F289" s="166"/>
      <c r="G289" s="166"/>
      <c r="H289" s="167"/>
      <c r="I289" s="167"/>
      <c r="J289" s="12" t="s">
        <v>120</v>
      </c>
      <c r="K289" s="8" t="s">
        <v>121</v>
      </c>
      <c r="L289" s="8" t="s">
        <v>119</v>
      </c>
      <c r="M289" s="53">
        <v>1</v>
      </c>
      <c r="N289" s="168"/>
      <c r="O289" s="167"/>
      <c r="P289" s="167"/>
      <c r="Q289" s="167"/>
      <c r="R289" s="170"/>
      <c r="S289" s="170"/>
      <c r="T289" s="171"/>
      <c r="U289" s="171"/>
      <c r="V289" s="173"/>
      <c r="W289" s="173"/>
      <c r="X289" s="173"/>
      <c r="Y289" s="173"/>
      <c r="Z289" s="173"/>
      <c r="AA289" s="173"/>
      <c r="AB289" s="173"/>
      <c r="AC289" s="168"/>
      <c r="AD289" s="175"/>
      <c r="AE289" s="175"/>
      <c r="AF289" s="167"/>
      <c r="AG289" s="168"/>
      <c r="AH289" s="168"/>
      <c r="AI289" s="168"/>
      <c r="AJ289" s="167"/>
    </row>
    <row r="290" spans="2:36" s="36" customFormat="1" ht="89.15" customHeight="1" x14ac:dyDescent="0.35">
      <c r="B290" s="167" t="s">
        <v>1089</v>
      </c>
      <c r="C290" s="167" t="s">
        <v>295</v>
      </c>
      <c r="D290" s="167" t="s">
        <v>106</v>
      </c>
      <c r="E290" s="166" t="s">
        <v>67</v>
      </c>
      <c r="F290" s="166" t="s">
        <v>134</v>
      </c>
      <c r="G290" s="166" t="s">
        <v>147</v>
      </c>
      <c r="H290" s="167" t="s">
        <v>70</v>
      </c>
      <c r="I290" s="167" t="s">
        <v>79</v>
      </c>
      <c r="J290" s="30" t="s">
        <v>212</v>
      </c>
      <c r="K290" s="15" t="s">
        <v>107</v>
      </c>
      <c r="L290" s="15" t="s">
        <v>86</v>
      </c>
      <c r="M290" s="15">
        <v>40</v>
      </c>
      <c r="N290" s="168" t="s">
        <v>108</v>
      </c>
      <c r="O290" s="167" t="s">
        <v>296</v>
      </c>
      <c r="P290" s="167" t="s">
        <v>75</v>
      </c>
      <c r="Q290" s="167" t="s">
        <v>76</v>
      </c>
      <c r="R290" s="170" t="s">
        <v>77</v>
      </c>
      <c r="S290" s="170" t="s">
        <v>109</v>
      </c>
      <c r="T290" s="171">
        <f>+V290+Y290</f>
        <v>55915.130000000005</v>
      </c>
      <c r="U290" s="171" t="s">
        <v>79</v>
      </c>
      <c r="V290" s="178">
        <v>47527.86</v>
      </c>
      <c r="W290" s="173" t="s">
        <v>79</v>
      </c>
      <c r="X290" s="173" t="s">
        <v>79</v>
      </c>
      <c r="Y290" s="173">
        <v>8387.27</v>
      </c>
      <c r="Z290" s="173" t="s">
        <v>98</v>
      </c>
      <c r="AA290" s="173" t="s">
        <v>79</v>
      </c>
      <c r="AB290" s="173">
        <v>6212.79</v>
      </c>
      <c r="AC290" s="168" t="s">
        <v>149</v>
      </c>
      <c r="AD290" s="175" t="s">
        <v>79</v>
      </c>
      <c r="AE290" s="175">
        <f>V290+Y290</f>
        <v>55915.130000000005</v>
      </c>
      <c r="AF290" s="168" t="s">
        <v>79</v>
      </c>
      <c r="AG290" s="168" t="s">
        <v>33</v>
      </c>
      <c r="AH290" s="168" t="s">
        <v>253</v>
      </c>
      <c r="AI290" s="168" t="s">
        <v>257</v>
      </c>
      <c r="AJ290" s="168"/>
    </row>
    <row r="291" spans="2:36" s="36" customFormat="1" ht="86.15" customHeight="1" x14ac:dyDescent="0.35">
      <c r="B291" s="167"/>
      <c r="C291" s="167"/>
      <c r="D291" s="167"/>
      <c r="E291" s="166"/>
      <c r="F291" s="166"/>
      <c r="G291" s="166"/>
      <c r="H291" s="167"/>
      <c r="I291" s="167"/>
      <c r="J291" s="12" t="s">
        <v>111</v>
      </c>
      <c r="K291" s="8" t="s">
        <v>112</v>
      </c>
      <c r="L291" s="8" t="s">
        <v>85</v>
      </c>
      <c r="M291" s="8">
        <v>3</v>
      </c>
      <c r="N291" s="168"/>
      <c r="O291" s="167"/>
      <c r="P291" s="167"/>
      <c r="Q291" s="167"/>
      <c r="R291" s="170"/>
      <c r="S291" s="170"/>
      <c r="T291" s="171"/>
      <c r="U291" s="171"/>
      <c r="V291" s="197"/>
      <c r="W291" s="173"/>
      <c r="X291" s="173"/>
      <c r="Y291" s="173"/>
      <c r="Z291" s="173"/>
      <c r="AA291" s="173"/>
      <c r="AB291" s="173"/>
      <c r="AC291" s="168"/>
      <c r="AD291" s="175"/>
      <c r="AE291" s="175"/>
      <c r="AF291" s="167"/>
      <c r="AG291" s="168"/>
      <c r="AH291" s="168"/>
      <c r="AI291" s="168"/>
      <c r="AJ291" s="167"/>
    </row>
    <row r="292" spans="2:36" s="36" customFormat="1" ht="50.5" customHeight="1" x14ac:dyDescent="0.35">
      <c r="B292" s="167"/>
      <c r="C292" s="167"/>
      <c r="D292" s="167"/>
      <c r="E292" s="166"/>
      <c r="F292" s="166"/>
      <c r="G292" s="166"/>
      <c r="H292" s="167"/>
      <c r="I292" s="167"/>
      <c r="J292" s="12" t="s">
        <v>127</v>
      </c>
      <c r="K292" s="8" t="s">
        <v>128</v>
      </c>
      <c r="L292" s="8" t="s">
        <v>85</v>
      </c>
      <c r="M292" s="53">
        <v>55</v>
      </c>
      <c r="N292" s="168"/>
      <c r="O292" s="167"/>
      <c r="P292" s="167"/>
      <c r="Q292" s="167"/>
      <c r="R292" s="170"/>
      <c r="S292" s="170"/>
      <c r="T292" s="171"/>
      <c r="U292" s="171"/>
      <c r="V292" s="198"/>
      <c r="W292" s="173"/>
      <c r="X292" s="173"/>
      <c r="Y292" s="173"/>
      <c r="Z292" s="173"/>
      <c r="AA292" s="173"/>
      <c r="AB292" s="173"/>
      <c r="AC292" s="168"/>
      <c r="AD292" s="175"/>
      <c r="AE292" s="175"/>
      <c r="AF292" s="167"/>
      <c r="AG292" s="168"/>
      <c r="AH292" s="168"/>
      <c r="AI292" s="168"/>
      <c r="AJ292" s="167"/>
    </row>
    <row r="293" spans="2:36" s="36" customFormat="1" ht="89.15" customHeight="1" x14ac:dyDescent="0.35">
      <c r="B293" s="167" t="s">
        <v>1090</v>
      </c>
      <c r="C293" s="167" t="s">
        <v>298</v>
      </c>
      <c r="D293" s="167" t="s">
        <v>106</v>
      </c>
      <c r="E293" s="166" t="s">
        <v>67</v>
      </c>
      <c r="F293" s="166" t="s">
        <v>134</v>
      </c>
      <c r="G293" s="166" t="s">
        <v>147</v>
      </c>
      <c r="H293" s="167" t="s">
        <v>70</v>
      </c>
      <c r="I293" s="167" t="s">
        <v>79</v>
      </c>
      <c r="J293" s="12" t="s">
        <v>212</v>
      </c>
      <c r="K293" s="8" t="s">
        <v>107</v>
      </c>
      <c r="L293" s="8" t="s">
        <v>86</v>
      </c>
      <c r="M293" s="53">
        <v>40</v>
      </c>
      <c r="N293" s="168" t="s">
        <v>108</v>
      </c>
      <c r="O293" s="167" t="s">
        <v>296</v>
      </c>
      <c r="P293" s="167" t="s">
        <v>75</v>
      </c>
      <c r="Q293" s="167" t="s">
        <v>76</v>
      </c>
      <c r="R293" s="170" t="s">
        <v>77</v>
      </c>
      <c r="S293" s="170" t="s">
        <v>109</v>
      </c>
      <c r="T293" s="171">
        <f>V293+Y293</f>
        <v>54469.98</v>
      </c>
      <c r="U293" s="171" t="s">
        <v>79</v>
      </c>
      <c r="V293" s="178">
        <v>46299.48</v>
      </c>
      <c r="W293" s="173" t="s">
        <v>79</v>
      </c>
      <c r="X293" s="173" t="s">
        <v>79</v>
      </c>
      <c r="Y293" s="173">
        <v>8170.5</v>
      </c>
      <c r="Z293" s="173" t="s">
        <v>98</v>
      </c>
      <c r="AA293" s="173" t="s">
        <v>79</v>
      </c>
      <c r="AB293" s="173">
        <v>6052.22</v>
      </c>
      <c r="AC293" s="168" t="s">
        <v>149</v>
      </c>
      <c r="AD293" s="175" t="s">
        <v>79</v>
      </c>
      <c r="AE293" s="175">
        <f>V293+Y293</f>
        <v>54469.98</v>
      </c>
      <c r="AF293" s="168" t="s">
        <v>79</v>
      </c>
      <c r="AG293" s="168" t="s">
        <v>33</v>
      </c>
      <c r="AH293" s="168" t="s">
        <v>253</v>
      </c>
      <c r="AI293" s="168" t="s">
        <v>257</v>
      </c>
      <c r="AJ293" s="168"/>
    </row>
    <row r="294" spans="2:36" s="36" customFormat="1" ht="86.15" customHeight="1" x14ac:dyDescent="0.35">
      <c r="B294" s="167"/>
      <c r="C294" s="167"/>
      <c r="D294" s="167"/>
      <c r="E294" s="166"/>
      <c r="F294" s="166"/>
      <c r="G294" s="166"/>
      <c r="H294" s="167"/>
      <c r="I294" s="167"/>
      <c r="J294" s="12" t="s">
        <v>111</v>
      </c>
      <c r="K294" s="8" t="s">
        <v>112</v>
      </c>
      <c r="L294" s="8" t="s">
        <v>85</v>
      </c>
      <c r="M294" s="53">
        <v>1</v>
      </c>
      <c r="N294" s="168"/>
      <c r="O294" s="167"/>
      <c r="P294" s="167"/>
      <c r="Q294" s="167"/>
      <c r="R294" s="170"/>
      <c r="S294" s="170"/>
      <c r="T294" s="171"/>
      <c r="U294" s="171"/>
      <c r="V294" s="197"/>
      <c r="W294" s="173"/>
      <c r="X294" s="173"/>
      <c r="Y294" s="173"/>
      <c r="Z294" s="173"/>
      <c r="AA294" s="173"/>
      <c r="AB294" s="173"/>
      <c r="AC294" s="168"/>
      <c r="AD294" s="175"/>
      <c r="AE294" s="175"/>
      <c r="AF294" s="167"/>
      <c r="AG294" s="168"/>
      <c r="AH294" s="168"/>
      <c r="AI294" s="168"/>
      <c r="AJ294" s="167"/>
    </row>
    <row r="295" spans="2:36" s="36" customFormat="1" ht="54" customHeight="1" x14ac:dyDescent="0.35">
      <c r="B295" s="167"/>
      <c r="C295" s="167"/>
      <c r="D295" s="167"/>
      <c r="E295" s="166"/>
      <c r="F295" s="166"/>
      <c r="G295" s="166"/>
      <c r="H295" s="167"/>
      <c r="I295" s="167"/>
      <c r="J295" s="12" t="s">
        <v>127</v>
      </c>
      <c r="K295" s="8" t="s">
        <v>128</v>
      </c>
      <c r="L295" s="8" t="s">
        <v>85</v>
      </c>
      <c r="M295" s="53">
        <v>6</v>
      </c>
      <c r="N295" s="168"/>
      <c r="O295" s="167"/>
      <c r="P295" s="167"/>
      <c r="Q295" s="167"/>
      <c r="R295" s="170"/>
      <c r="S295" s="170"/>
      <c r="T295" s="171"/>
      <c r="U295" s="171"/>
      <c r="V295" s="198"/>
      <c r="W295" s="173"/>
      <c r="X295" s="173"/>
      <c r="Y295" s="173"/>
      <c r="Z295" s="173"/>
      <c r="AA295" s="173"/>
      <c r="AB295" s="173"/>
      <c r="AC295" s="168"/>
      <c r="AD295" s="175"/>
      <c r="AE295" s="175"/>
      <c r="AF295" s="167"/>
      <c r="AG295" s="168"/>
      <c r="AH295" s="168"/>
      <c r="AI295" s="168"/>
      <c r="AJ295" s="167"/>
    </row>
    <row r="296" spans="2:36" ht="91" x14ac:dyDescent="0.3">
      <c r="B296" s="179" t="s">
        <v>576</v>
      </c>
      <c r="C296" s="179" t="s">
        <v>577</v>
      </c>
      <c r="D296" s="179" t="s">
        <v>66</v>
      </c>
      <c r="E296" s="275" t="s">
        <v>633</v>
      </c>
      <c r="F296" s="182" t="s">
        <v>134</v>
      </c>
      <c r="G296" s="166" t="s">
        <v>147</v>
      </c>
      <c r="H296" s="167" t="s">
        <v>70</v>
      </c>
      <c r="I296" s="167" t="s">
        <v>79</v>
      </c>
      <c r="J296" s="12" t="s">
        <v>212</v>
      </c>
      <c r="K296" s="8" t="s">
        <v>107</v>
      </c>
      <c r="L296" s="8" t="s">
        <v>86</v>
      </c>
      <c r="M296" s="53">
        <v>40</v>
      </c>
      <c r="N296" s="168" t="s">
        <v>108</v>
      </c>
      <c r="O296" s="167" t="s">
        <v>601</v>
      </c>
      <c r="P296" s="179" t="s">
        <v>75</v>
      </c>
      <c r="Q296" s="179" t="s">
        <v>76</v>
      </c>
      <c r="R296" s="200" t="s">
        <v>77</v>
      </c>
      <c r="S296" s="200" t="s">
        <v>109</v>
      </c>
      <c r="T296" s="171">
        <f>V296+Y296</f>
        <v>151800</v>
      </c>
      <c r="U296" s="171">
        <f>+T296/M297</f>
        <v>50600</v>
      </c>
      <c r="V296" s="178">
        <v>129030</v>
      </c>
      <c r="W296" s="173" t="s">
        <v>98</v>
      </c>
      <c r="X296" s="173" t="s">
        <v>98</v>
      </c>
      <c r="Y296" s="173">
        <v>22770</v>
      </c>
      <c r="Z296" s="173" t="s">
        <v>98</v>
      </c>
      <c r="AA296" s="173" t="s">
        <v>79</v>
      </c>
      <c r="AB296" s="173">
        <v>68200</v>
      </c>
      <c r="AC296" s="168" t="s">
        <v>149</v>
      </c>
      <c r="AD296" s="175" t="s">
        <v>79</v>
      </c>
      <c r="AE296" s="175">
        <f>V296+Y296</f>
        <v>151800</v>
      </c>
      <c r="AF296" s="167" t="s">
        <v>79</v>
      </c>
      <c r="AG296" s="168" t="s">
        <v>33</v>
      </c>
      <c r="AH296" s="168" t="s">
        <v>162</v>
      </c>
      <c r="AI296" s="168" t="s">
        <v>164</v>
      </c>
      <c r="AJ296" s="167"/>
    </row>
    <row r="297" spans="2:36" ht="62.5" customHeight="1" x14ac:dyDescent="0.3">
      <c r="B297" s="180"/>
      <c r="C297" s="180"/>
      <c r="D297" s="180"/>
      <c r="E297" s="325"/>
      <c r="F297" s="183"/>
      <c r="G297" s="166"/>
      <c r="H297" s="167"/>
      <c r="I297" s="167"/>
      <c r="J297" s="12" t="s">
        <v>111</v>
      </c>
      <c r="K297" s="8" t="s">
        <v>112</v>
      </c>
      <c r="L297" s="8" t="s">
        <v>85</v>
      </c>
      <c r="M297" s="53">
        <v>3</v>
      </c>
      <c r="N297" s="168"/>
      <c r="O297" s="167"/>
      <c r="P297" s="180"/>
      <c r="Q297" s="180"/>
      <c r="R297" s="201"/>
      <c r="S297" s="201"/>
      <c r="T297" s="171"/>
      <c r="U297" s="171"/>
      <c r="V297" s="197"/>
      <c r="W297" s="173"/>
      <c r="X297" s="173"/>
      <c r="Y297" s="173"/>
      <c r="Z297" s="173"/>
      <c r="AA297" s="173"/>
      <c r="AB297" s="173"/>
      <c r="AC297" s="168"/>
      <c r="AD297" s="175"/>
      <c r="AE297" s="175"/>
      <c r="AF297" s="167"/>
      <c r="AG297" s="168"/>
      <c r="AH297" s="168"/>
      <c r="AI297" s="168"/>
      <c r="AJ297" s="167"/>
    </row>
    <row r="298" spans="2:36" ht="111.65" customHeight="1" x14ac:dyDescent="0.3">
      <c r="B298" s="181"/>
      <c r="C298" s="181"/>
      <c r="D298" s="181"/>
      <c r="E298" s="326"/>
      <c r="F298" s="184"/>
      <c r="G298" s="166"/>
      <c r="H298" s="167"/>
      <c r="I298" s="167"/>
      <c r="J298" s="12" t="s">
        <v>127</v>
      </c>
      <c r="K298" s="8" t="s">
        <v>128</v>
      </c>
      <c r="L298" s="8" t="s">
        <v>85</v>
      </c>
      <c r="M298" s="53">
        <v>102</v>
      </c>
      <c r="N298" s="168"/>
      <c r="O298" s="167"/>
      <c r="P298" s="181"/>
      <c r="Q298" s="181"/>
      <c r="R298" s="202"/>
      <c r="S298" s="202"/>
      <c r="T298" s="171"/>
      <c r="U298" s="171"/>
      <c r="V298" s="198"/>
      <c r="W298" s="173"/>
      <c r="X298" s="173"/>
      <c r="Y298" s="173"/>
      <c r="Z298" s="173"/>
      <c r="AA298" s="173"/>
      <c r="AB298" s="173"/>
      <c r="AC298" s="168"/>
      <c r="AD298" s="175"/>
      <c r="AE298" s="175"/>
      <c r="AF298" s="167"/>
      <c r="AG298" s="168"/>
      <c r="AH298" s="168"/>
      <c r="AI298" s="168"/>
      <c r="AJ298" s="167"/>
    </row>
    <row r="299" spans="2:36" ht="91" x14ac:dyDescent="0.3">
      <c r="B299" s="179" t="s">
        <v>579</v>
      </c>
      <c r="C299" s="179" t="s">
        <v>580</v>
      </c>
      <c r="D299" s="179" t="s">
        <v>66</v>
      </c>
      <c r="E299" s="275" t="s">
        <v>633</v>
      </c>
      <c r="F299" s="182" t="s">
        <v>134</v>
      </c>
      <c r="G299" s="166" t="s">
        <v>147</v>
      </c>
      <c r="H299" s="167" t="s">
        <v>70</v>
      </c>
      <c r="I299" s="167" t="s">
        <v>79</v>
      </c>
      <c r="J299" s="12" t="s">
        <v>212</v>
      </c>
      <c r="K299" s="8" t="s">
        <v>107</v>
      </c>
      <c r="L299" s="8" t="s">
        <v>86</v>
      </c>
      <c r="M299" s="53">
        <v>40</v>
      </c>
      <c r="N299" s="168" t="s">
        <v>108</v>
      </c>
      <c r="O299" s="167" t="s">
        <v>601</v>
      </c>
      <c r="P299" s="179" t="s">
        <v>75</v>
      </c>
      <c r="Q299" s="179" t="s">
        <v>76</v>
      </c>
      <c r="R299" s="200" t="s">
        <v>77</v>
      </c>
      <c r="S299" s="200" t="s">
        <v>109</v>
      </c>
      <c r="T299" s="171">
        <f>V299+Y299</f>
        <v>103500</v>
      </c>
      <c r="U299" s="171">
        <f>+T299/M300</f>
        <v>51750</v>
      </c>
      <c r="V299" s="173">
        <v>87975</v>
      </c>
      <c r="W299" s="173" t="s">
        <v>98</v>
      </c>
      <c r="X299" s="173" t="s">
        <v>98</v>
      </c>
      <c r="Y299" s="173">
        <v>15525</v>
      </c>
      <c r="Z299" s="173" t="s">
        <v>98</v>
      </c>
      <c r="AA299" s="173" t="s">
        <v>79</v>
      </c>
      <c r="AB299" s="173">
        <v>46500</v>
      </c>
      <c r="AC299" s="168" t="s">
        <v>149</v>
      </c>
      <c r="AD299" s="175" t="s">
        <v>79</v>
      </c>
      <c r="AE299" s="175">
        <f>V299+Y299</f>
        <v>103500</v>
      </c>
      <c r="AF299" s="167" t="s">
        <v>79</v>
      </c>
      <c r="AG299" s="168" t="s">
        <v>33</v>
      </c>
      <c r="AH299" s="168" t="s">
        <v>162</v>
      </c>
      <c r="AI299" s="168" t="s">
        <v>164</v>
      </c>
      <c r="AJ299" s="167"/>
    </row>
    <row r="300" spans="2:36" ht="62.5" customHeight="1" x14ac:dyDescent="0.3">
      <c r="B300" s="180"/>
      <c r="C300" s="180"/>
      <c r="D300" s="180"/>
      <c r="E300" s="325"/>
      <c r="F300" s="183"/>
      <c r="G300" s="166"/>
      <c r="H300" s="167"/>
      <c r="I300" s="167"/>
      <c r="J300" s="12" t="s">
        <v>111</v>
      </c>
      <c r="K300" s="8" t="s">
        <v>112</v>
      </c>
      <c r="L300" s="8" t="s">
        <v>85</v>
      </c>
      <c r="M300" s="53">
        <v>2</v>
      </c>
      <c r="N300" s="168"/>
      <c r="O300" s="167"/>
      <c r="P300" s="180"/>
      <c r="Q300" s="180"/>
      <c r="R300" s="201"/>
      <c r="S300" s="201"/>
      <c r="T300" s="171"/>
      <c r="U300" s="171"/>
      <c r="V300" s="173"/>
      <c r="W300" s="173"/>
      <c r="X300" s="173"/>
      <c r="Y300" s="173"/>
      <c r="Z300" s="173"/>
      <c r="AA300" s="173"/>
      <c r="AB300" s="173"/>
      <c r="AC300" s="168"/>
      <c r="AD300" s="175"/>
      <c r="AE300" s="175"/>
      <c r="AF300" s="167"/>
      <c r="AG300" s="168"/>
      <c r="AH300" s="168"/>
      <c r="AI300" s="168"/>
      <c r="AJ300" s="167"/>
    </row>
    <row r="301" spans="2:36" ht="131.15" customHeight="1" x14ac:dyDescent="0.3">
      <c r="B301" s="181"/>
      <c r="C301" s="181"/>
      <c r="D301" s="181"/>
      <c r="E301" s="326"/>
      <c r="F301" s="184"/>
      <c r="G301" s="166"/>
      <c r="H301" s="167"/>
      <c r="I301" s="167"/>
      <c r="J301" s="12" t="s">
        <v>127</v>
      </c>
      <c r="K301" s="8" t="s">
        <v>128</v>
      </c>
      <c r="L301" s="8" t="s">
        <v>85</v>
      </c>
      <c r="M301" s="53">
        <v>70</v>
      </c>
      <c r="N301" s="168"/>
      <c r="O301" s="167"/>
      <c r="P301" s="181"/>
      <c r="Q301" s="181"/>
      <c r="R301" s="202"/>
      <c r="S301" s="202"/>
      <c r="T301" s="171"/>
      <c r="U301" s="171"/>
      <c r="V301" s="173"/>
      <c r="W301" s="173"/>
      <c r="X301" s="173"/>
      <c r="Y301" s="173"/>
      <c r="Z301" s="173"/>
      <c r="AA301" s="173"/>
      <c r="AB301" s="173"/>
      <c r="AC301" s="168"/>
      <c r="AD301" s="175"/>
      <c r="AE301" s="175"/>
      <c r="AF301" s="167"/>
      <c r="AG301" s="168"/>
      <c r="AH301" s="168"/>
      <c r="AI301" s="168"/>
      <c r="AJ301" s="167"/>
    </row>
    <row r="302" spans="2:36" ht="91" x14ac:dyDescent="0.3">
      <c r="B302" s="179" t="s">
        <v>581</v>
      </c>
      <c r="C302" s="179" t="s">
        <v>582</v>
      </c>
      <c r="D302" s="179" t="s">
        <v>66</v>
      </c>
      <c r="E302" s="275" t="s">
        <v>633</v>
      </c>
      <c r="F302" s="182" t="s">
        <v>134</v>
      </c>
      <c r="G302" s="166" t="s">
        <v>147</v>
      </c>
      <c r="H302" s="167" t="s">
        <v>70</v>
      </c>
      <c r="I302" s="167" t="s">
        <v>79</v>
      </c>
      <c r="J302" s="12" t="s">
        <v>212</v>
      </c>
      <c r="K302" s="8" t="s">
        <v>107</v>
      </c>
      <c r="L302" s="8" t="s">
        <v>86</v>
      </c>
      <c r="M302" s="53">
        <v>40</v>
      </c>
      <c r="N302" s="168" t="s">
        <v>108</v>
      </c>
      <c r="O302" s="167" t="s">
        <v>601</v>
      </c>
      <c r="P302" s="179" t="s">
        <v>75</v>
      </c>
      <c r="Q302" s="179" t="s">
        <v>76</v>
      </c>
      <c r="R302" s="200" t="s">
        <v>77</v>
      </c>
      <c r="S302" s="200" t="s">
        <v>109</v>
      </c>
      <c r="T302" s="171">
        <f>V302+Y302</f>
        <v>17250</v>
      </c>
      <c r="U302" s="171">
        <f>+T302/M303</f>
        <v>17250</v>
      </c>
      <c r="V302" s="173">
        <v>14662.5</v>
      </c>
      <c r="W302" s="173" t="s">
        <v>98</v>
      </c>
      <c r="X302" s="173" t="s">
        <v>98</v>
      </c>
      <c r="Y302" s="173">
        <v>2587.5</v>
      </c>
      <c r="Z302" s="173" t="s">
        <v>98</v>
      </c>
      <c r="AA302" s="173" t="s">
        <v>79</v>
      </c>
      <c r="AB302" s="173">
        <v>7750</v>
      </c>
      <c r="AC302" s="168" t="s">
        <v>149</v>
      </c>
      <c r="AD302" s="175" t="s">
        <v>79</v>
      </c>
      <c r="AE302" s="175">
        <f>V302+Y302</f>
        <v>17250</v>
      </c>
      <c r="AF302" s="167" t="s">
        <v>79</v>
      </c>
      <c r="AG302" s="168" t="s">
        <v>33</v>
      </c>
      <c r="AH302" s="168" t="s">
        <v>162</v>
      </c>
      <c r="AI302" s="168" t="s">
        <v>164</v>
      </c>
      <c r="AJ302" s="167"/>
    </row>
    <row r="303" spans="2:36" ht="62.5" customHeight="1" x14ac:dyDescent="0.3">
      <c r="B303" s="180"/>
      <c r="C303" s="180"/>
      <c r="D303" s="180"/>
      <c r="E303" s="325"/>
      <c r="F303" s="183"/>
      <c r="G303" s="166"/>
      <c r="H303" s="167"/>
      <c r="I303" s="167"/>
      <c r="J303" s="12" t="s">
        <v>111</v>
      </c>
      <c r="K303" s="8" t="s">
        <v>112</v>
      </c>
      <c r="L303" s="8" t="s">
        <v>85</v>
      </c>
      <c r="M303" s="53">
        <v>1</v>
      </c>
      <c r="N303" s="168"/>
      <c r="O303" s="167"/>
      <c r="P303" s="180"/>
      <c r="Q303" s="180"/>
      <c r="R303" s="201"/>
      <c r="S303" s="201"/>
      <c r="T303" s="171"/>
      <c r="U303" s="171"/>
      <c r="V303" s="173"/>
      <c r="W303" s="173"/>
      <c r="X303" s="173"/>
      <c r="Y303" s="173"/>
      <c r="Z303" s="173"/>
      <c r="AA303" s="173"/>
      <c r="AB303" s="173"/>
      <c r="AC303" s="168"/>
      <c r="AD303" s="175"/>
      <c r="AE303" s="175"/>
      <c r="AF303" s="167"/>
      <c r="AG303" s="168"/>
      <c r="AH303" s="168"/>
      <c r="AI303" s="168"/>
      <c r="AJ303" s="167"/>
    </row>
    <row r="304" spans="2:36" ht="39" x14ac:dyDescent="0.3">
      <c r="B304" s="181"/>
      <c r="C304" s="181"/>
      <c r="D304" s="181"/>
      <c r="E304" s="326"/>
      <c r="F304" s="184"/>
      <c r="G304" s="166"/>
      <c r="H304" s="167"/>
      <c r="I304" s="167"/>
      <c r="J304" s="12" t="s">
        <v>127</v>
      </c>
      <c r="K304" s="8" t="s">
        <v>128</v>
      </c>
      <c r="L304" s="8" t="s">
        <v>85</v>
      </c>
      <c r="M304" s="53">
        <v>10</v>
      </c>
      <c r="N304" s="168"/>
      <c r="O304" s="167"/>
      <c r="P304" s="181"/>
      <c r="Q304" s="181"/>
      <c r="R304" s="202"/>
      <c r="S304" s="202"/>
      <c r="T304" s="171"/>
      <c r="U304" s="171"/>
      <c r="V304" s="173"/>
      <c r="W304" s="173"/>
      <c r="X304" s="173"/>
      <c r="Y304" s="173"/>
      <c r="Z304" s="173"/>
      <c r="AA304" s="173"/>
      <c r="AB304" s="173"/>
      <c r="AC304" s="168"/>
      <c r="AD304" s="175"/>
      <c r="AE304" s="175"/>
      <c r="AF304" s="167"/>
      <c r="AG304" s="168"/>
      <c r="AH304" s="168"/>
      <c r="AI304" s="168"/>
      <c r="AJ304" s="167"/>
    </row>
    <row r="305" spans="2:36" ht="91" x14ac:dyDescent="0.3">
      <c r="B305" s="179" t="s">
        <v>583</v>
      </c>
      <c r="C305" s="179" t="s">
        <v>584</v>
      </c>
      <c r="D305" s="179" t="s">
        <v>66</v>
      </c>
      <c r="E305" s="275" t="s">
        <v>633</v>
      </c>
      <c r="F305" s="182" t="s">
        <v>134</v>
      </c>
      <c r="G305" s="166" t="s">
        <v>147</v>
      </c>
      <c r="H305" s="167" t="s">
        <v>70</v>
      </c>
      <c r="I305" s="167" t="s">
        <v>79</v>
      </c>
      <c r="J305" s="12" t="s">
        <v>212</v>
      </c>
      <c r="K305" s="8" t="s">
        <v>107</v>
      </c>
      <c r="L305" s="8" t="s">
        <v>86</v>
      </c>
      <c r="M305" s="53">
        <v>40</v>
      </c>
      <c r="N305" s="168" t="s">
        <v>108</v>
      </c>
      <c r="O305" s="167" t="s">
        <v>601</v>
      </c>
      <c r="P305" s="179" t="s">
        <v>75</v>
      </c>
      <c r="Q305" s="179" t="s">
        <v>76</v>
      </c>
      <c r="R305" s="200" t="s">
        <v>77</v>
      </c>
      <c r="S305" s="200" t="s">
        <v>109</v>
      </c>
      <c r="T305" s="171">
        <f>V305+Y305</f>
        <v>62100</v>
      </c>
      <c r="U305" s="171">
        <f>+T305/M306</f>
        <v>31050</v>
      </c>
      <c r="V305" s="173">
        <v>52785</v>
      </c>
      <c r="W305" s="173" t="s">
        <v>98</v>
      </c>
      <c r="X305" s="173" t="s">
        <v>98</v>
      </c>
      <c r="Y305" s="173">
        <v>9315</v>
      </c>
      <c r="Z305" s="173" t="s">
        <v>98</v>
      </c>
      <c r="AA305" s="173" t="s">
        <v>79</v>
      </c>
      <c r="AB305" s="173">
        <v>27900</v>
      </c>
      <c r="AC305" s="168" t="s">
        <v>149</v>
      </c>
      <c r="AD305" s="175" t="s">
        <v>79</v>
      </c>
      <c r="AE305" s="175">
        <f>V305+Y305</f>
        <v>62100</v>
      </c>
      <c r="AF305" s="167" t="s">
        <v>79</v>
      </c>
      <c r="AG305" s="168" t="s">
        <v>33</v>
      </c>
      <c r="AH305" s="168" t="s">
        <v>164</v>
      </c>
      <c r="AI305" s="168" t="s">
        <v>165</v>
      </c>
      <c r="AJ305" s="167"/>
    </row>
    <row r="306" spans="2:36" ht="62.5" customHeight="1" x14ac:dyDescent="0.3">
      <c r="B306" s="180"/>
      <c r="C306" s="180"/>
      <c r="D306" s="180"/>
      <c r="E306" s="325"/>
      <c r="F306" s="183"/>
      <c r="G306" s="166"/>
      <c r="H306" s="167"/>
      <c r="I306" s="167"/>
      <c r="J306" s="12" t="s">
        <v>111</v>
      </c>
      <c r="K306" s="8" t="s">
        <v>112</v>
      </c>
      <c r="L306" s="8" t="s">
        <v>85</v>
      </c>
      <c r="M306" s="53">
        <v>2</v>
      </c>
      <c r="N306" s="168"/>
      <c r="O306" s="167"/>
      <c r="P306" s="180"/>
      <c r="Q306" s="180"/>
      <c r="R306" s="201"/>
      <c r="S306" s="201"/>
      <c r="T306" s="171"/>
      <c r="U306" s="171"/>
      <c r="V306" s="173"/>
      <c r="W306" s="173"/>
      <c r="X306" s="173"/>
      <c r="Y306" s="173"/>
      <c r="Z306" s="173"/>
      <c r="AA306" s="173"/>
      <c r="AB306" s="173"/>
      <c r="AC306" s="168"/>
      <c r="AD306" s="175"/>
      <c r="AE306" s="175"/>
      <c r="AF306" s="167"/>
      <c r="AG306" s="168"/>
      <c r="AH306" s="168"/>
      <c r="AI306" s="168"/>
      <c r="AJ306" s="167"/>
    </row>
    <row r="307" spans="2:36" ht="115.5" customHeight="1" x14ac:dyDescent="0.3">
      <c r="B307" s="181"/>
      <c r="C307" s="181"/>
      <c r="D307" s="181"/>
      <c r="E307" s="326"/>
      <c r="F307" s="184"/>
      <c r="G307" s="166"/>
      <c r="H307" s="167"/>
      <c r="I307" s="167"/>
      <c r="J307" s="12" t="s">
        <v>127</v>
      </c>
      <c r="K307" s="8" t="s">
        <v>128</v>
      </c>
      <c r="L307" s="8" t="s">
        <v>85</v>
      </c>
      <c r="M307" s="53">
        <v>42</v>
      </c>
      <c r="N307" s="168"/>
      <c r="O307" s="167"/>
      <c r="P307" s="181"/>
      <c r="Q307" s="181"/>
      <c r="R307" s="202"/>
      <c r="S307" s="202"/>
      <c r="T307" s="171"/>
      <c r="U307" s="171"/>
      <c r="V307" s="173"/>
      <c r="W307" s="173"/>
      <c r="X307" s="173"/>
      <c r="Y307" s="173"/>
      <c r="Z307" s="173"/>
      <c r="AA307" s="173"/>
      <c r="AB307" s="173"/>
      <c r="AC307" s="168"/>
      <c r="AD307" s="175"/>
      <c r="AE307" s="175"/>
      <c r="AF307" s="167"/>
      <c r="AG307" s="168"/>
      <c r="AH307" s="168"/>
      <c r="AI307" s="168"/>
      <c r="AJ307" s="167"/>
    </row>
    <row r="308" spans="2:36" ht="91" x14ac:dyDescent="0.3">
      <c r="B308" s="179" t="s">
        <v>585</v>
      </c>
      <c r="C308" s="179" t="s">
        <v>586</v>
      </c>
      <c r="D308" s="179" t="s">
        <v>66</v>
      </c>
      <c r="E308" s="275" t="s">
        <v>633</v>
      </c>
      <c r="F308" s="182" t="s">
        <v>134</v>
      </c>
      <c r="G308" s="166" t="s">
        <v>147</v>
      </c>
      <c r="H308" s="167" t="s">
        <v>70</v>
      </c>
      <c r="I308" s="167" t="s">
        <v>79</v>
      </c>
      <c r="J308" s="12" t="s">
        <v>212</v>
      </c>
      <c r="K308" s="8" t="s">
        <v>107</v>
      </c>
      <c r="L308" s="8" t="s">
        <v>86</v>
      </c>
      <c r="M308" s="53">
        <v>40</v>
      </c>
      <c r="N308" s="168" t="s">
        <v>108</v>
      </c>
      <c r="O308" s="167" t="s">
        <v>578</v>
      </c>
      <c r="P308" s="179" t="s">
        <v>75</v>
      </c>
      <c r="Q308" s="179" t="s">
        <v>76</v>
      </c>
      <c r="R308" s="200" t="s">
        <v>77</v>
      </c>
      <c r="S308" s="200" t="s">
        <v>109</v>
      </c>
      <c r="T308" s="171">
        <f>V308+Y308</f>
        <v>103500</v>
      </c>
      <c r="U308" s="171">
        <f>+T308/M312</f>
        <v>51750</v>
      </c>
      <c r="V308" s="173">
        <v>87975</v>
      </c>
      <c r="W308" s="173" t="s">
        <v>98</v>
      </c>
      <c r="X308" s="173" t="s">
        <v>79</v>
      </c>
      <c r="Y308" s="173">
        <v>15525</v>
      </c>
      <c r="Z308" s="173" t="s">
        <v>98</v>
      </c>
      <c r="AA308" s="173" t="s">
        <v>79</v>
      </c>
      <c r="AB308" s="173">
        <v>46500</v>
      </c>
      <c r="AC308" s="168" t="s">
        <v>149</v>
      </c>
      <c r="AD308" s="175" t="s">
        <v>79</v>
      </c>
      <c r="AE308" s="175">
        <f>V308+Y308</f>
        <v>103500</v>
      </c>
      <c r="AF308" s="167" t="s">
        <v>79</v>
      </c>
      <c r="AG308" s="168" t="s">
        <v>33</v>
      </c>
      <c r="AH308" s="168" t="s">
        <v>164</v>
      </c>
      <c r="AI308" s="168" t="s">
        <v>165</v>
      </c>
      <c r="AJ308" s="167"/>
    </row>
    <row r="309" spans="2:36" ht="62.5" customHeight="1" x14ac:dyDescent="0.3">
      <c r="B309" s="180"/>
      <c r="C309" s="180"/>
      <c r="D309" s="180"/>
      <c r="E309" s="325"/>
      <c r="F309" s="183"/>
      <c r="G309" s="166"/>
      <c r="H309" s="167"/>
      <c r="I309" s="167"/>
      <c r="J309" s="12" t="s">
        <v>111</v>
      </c>
      <c r="K309" s="8" t="s">
        <v>112</v>
      </c>
      <c r="L309" s="8" t="s">
        <v>85</v>
      </c>
      <c r="M309" s="53">
        <v>2</v>
      </c>
      <c r="N309" s="168"/>
      <c r="O309" s="167"/>
      <c r="P309" s="180"/>
      <c r="Q309" s="180"/>
      <c r="R309" s="201"/>
      <c r="S309" s="201"/>
      <c r="T309" s="171"/>
      <c r="U309" s="171"/>
      <c r="V309" s="173"/>
      <c r="W309" s="173"/>
      <c r="X309" s="173"/>
      <c r="Y309" s="173"/>
      <c r="Z309" s="173"/>
      <c r="AA309" s="173"/>
      <c r="AB309" s="173"/>
      <c r="AC309" s="168"/>
      <c r="AD309" s="175"/>
      <c r="AE309" s="175"/>
      <c r="AF309" s="167"/>
      <c r="AG309" s="168"/>
      <c r="AH309" s="168"/>
      <c r="AI309" s="168"/>
      <c r="AJ309" s="167"/>
    </row>
    <row r="310" spans="2:36" ht="74.150000000000006" customHeight="1" x14ac:dyDescent="0.3">
      <c r="B310" s="181"/>
      <c r="C310" s="181"/>
      <c r="D310" s="181"/>
      <c r="E310" s="326"/>
      <c r="F310" s="184"/>
      <c r="G310" s="166"/>
      <c r="H310" s="167"/>
      <c r="I310" s="167"/>
      <c r="J310" s="12" t="s">
        <v>127</v>
      </c>
      <c r="K310" s="8" t="s">
        <v>128</v>
      </c>
      <c r="L310" s="8" t="s">
        <v>85</v>
      </c>
      <c r="M310" s="53">
        <v>14</v>
      </c>
      <c r="N310" s="168"/>
      <c r="O310" s="167"/>
      <c r="P310" s="181"/>
      <c r="Q310" s="181"/>
      <c r="R310" s="202"/>
      <c r="S310" s="202"/>
      <c r="T310" s="171"/>
      <c r="U310" s="171"/>
      <c r="V310" s="173"/>
      <c r="W310" s="173"/>
      <c r="X310" s="173"/>
      <c r="Y310" s="173"/>
      <c r="Z310" s="173"/>
      <c r="AA310" s="173"/>
      <c r="AB310" s="173"/>
      <c r="AC310" s="168"/>
      <c r="AD310" s="175"/>
      <c r="AE310" s="175"/>
      <c r="AF310" s="167"/>
      <c r="AG310" s="168"/>
      <c r="AH310" s="168"/>
      <c r="AI310" s="168"/>
      <c r="AJ310" s="167"/>
    </row>
    <row r="311" spans="2:36" ht="57" customHeight="1" x14ac:dyDescent="0.3">
      <c r="B311" s="167" t="s">
        <v>587</v>
      </c>
      <c r="C311" s="167" t="s">
        <v>588</v>
      </c>
      <c r="D311" s="167" t="s">
        <v>66</v>
      </c>
      <c r="E311" s="166" t="s">
        <v>67</v>
      </c>
      <c r="F311" s="166" t="s">
        <v>132</v>
      </c>
      <c r="G311" s="166" t="s">
        <v>69</v>
      </c>
      <c r="H311" s="167" t="s">
        <v>70</v>
      </c>
      <c r="I311" s="167" t="s">
        <v>79</v>
      </c>
      <c r="J311" s="12" t="s">
        <v>113</v>
      </c>
      <c r="K311" s="8" t="s">
        <v>114</v>
      </c>
      <c r="L311" s="8" t="s">
        <v>115</v>
      </c>
      <c r="M311" s="8">
        <v>2</v>
      </c>
      <c r="N311" s="168" t="s">
        <v>108</v>
      </c>
      <c r="O311" s="167" t="s">
        <v>301</v>
      </c>
      <c r="P311" s="167" t="s">
        <v>75</v>
      </c>
      <c r="Q311" s="167" t="s">
        <v>76</v>
      </c>
      <c r="R311" s="170" t="s">
        <v>77</v>
      </c>
      <c r="S311" s="170" t="s">
        <v>109</v>
      </c>
      <c r="T311" s="171">
        <f>V311+Y311</f>
        <v>96600</v>
      </c>
      <c r="U311" s="171">
        <f>+T311/M311</f>
        <v>48300</v>
      </c>
      <c r="V311" s="173">
        <v>82110</v>
      </c>
      <c r="W311" s="173" t="s">
        <v>79</v>
      </c>
      <c r="X311" s="173" t="s">
        <v>79</v>
      </c>
      <c r="Y311" s="173">
        <v>14490</v>
      </c>
      <c r="Z311" s="173" t="s">
        <v>79</v>
      </c>
      <c r="AA311" s="173" t="s">
        <v>79</v>
      </c>
      <c r="AB311" s="173">
        <v>43400</v>
      </c>
      <c r="AC311" s="168" t="s">
        <v>80</v>
      </c>
      <c r="AD311" s="175" t="s">
        <v>79</v>
      </c>
      <c r="AE311" s="175">
        <f>V311+Y311</f>
        <v>96600</v>
      </c>
      <c r="AF311" s="167" t="s">
        <v>79</v>
      </c>
      <c r="AG311" s="168" t="s">
        <v>33</v>
      </c>
      <c r="AH311" s="168" t="s">
        <v>253</v>
      </c>
      <c r="AI311" s="168" t="s">
        <v>257</v>
      </c>
      <c r="AJ311" s="167"/>
    </row>
    <row r="312" spans="2:36" ht="52" x14ac:dyDescent="0.3">
      <c r="B312" s="167"/>
      <c r="C312" s="167"/>
      <c r="D312" s="167"/>
      <c r="E312" s="166"/>
      <c r="F312" s="166"/>
      <c r="G312" s="166"/>
      <c r="H312" s="167"/>
      <c r="I312" s="167"/>
      <c r="J312" s="12" t="s">
        <v>116</v>
      </c>
      <c r="K312" s="8" t="s">
        <v>117</v>
      </c>
      <c r="L312" s="8" t="s">
        <v>85</v>
      </c>
      <c r="M312" s="8">
        <v>2</v>
      </c>
      <c r="N312" s="168"/>
      <c r="O312" s="167"/>
      <c r="P312" s="167"/>
      <c r="Q312" s="167"/>
      <c r="R312" s="170"/>
      <c r="S312" s="170"/>
      <c r="T312" s="171"/>
      <c r="U312" s="171"/>
      <c r="V312" s="173"/>
      <c r="W312" s="173"/>
      <c r="X312" s="173"/>
      <c r="Y312" s="173"/>
      <c r="Z312" s="173"/>
      <c r="AA312" s="173"/>
      <c r="AB312" s="173"/>
      <c r="AC312" s="168"/>
      <c r="AD312" s="175"/>
      <c r="AE312" s="175"/>
      <c r="AF312" s="167"/>
      <c r="AG312" s="168"/>
      <c r="AH312" s="168"/>
      <c r="AI312" s="168"/>
      <c r="AJ312" s="167"/>
    </row>
    <row r="313" spans="2:36" ht="39" x14ac:dyDescent="0.3">
      <c r="B313" s="167"/>
      <c r="C313" s="167"/>
      <c r="D313" s="167"/>
      <c r="E313" s="166"/>
      <c r="F313" s="166"/>
      <c r="G313" s="166"/>
      <c r="H313" s="167"/>
      <c r="I313" s="167"/>
      <c r="J313" s="12" t="s">
        <v>213</v>
      </c>
      <c r="K313" s="8" t="s">
        <v>118</v>
      </c>
      <c r="L313" s="8" t="s">
        <v>119</v>
      </c>
      <c r="M313" s="8">
        <v>2</v>
      </c>
      <c r="N313" s="168"/>
      <c r="O313" s="167"/>
      <c r="P313" s="167"/>
      <c r="Q313" s="167"/>
      <c r="R313" s="170"/>
      <c r="S313" s="170"/>
      <c r="T313" s="171"/>
      <c r="U313" s="171"/>
      <c r="V313" s="173"/>
      <c r="W313" s="173"/>
      <c r="X313" s="173"/>
      <c r="Y313" s="173"/>
      <c r="Z313" s="173"/>
      <c r="AA313" s="173"/>
      <c r="AB313" s="173"/>
      <c r="AC313" s="168"/>
      <c r="AD313" s="175"/>
      <c r="AE313" s="175"/>
      <c r="AF313" s="167"/>
      <c r="AG313" s="168"/>
      <c r="AH313" s="168"/>
      <c r="AI313" s="168"/>
      <c r="AJ313" s="167"/>
    </row>
    <row r="314" spans="2:36" ht="26" x14ac:dyDescent="0.3">
      <c r="B314" s="167"/>
      <c r="C314" s="167"/>
      <c r="D314" s="167"/>
      <c r="E314" s="166"/>
      <c r="F314" s="166"/>
      <c r="G314" s="166"/>
      <c r="H314" s="167"/>
      <c r="I314" s="167"/>
      <c r="J314" s="12" t="s">
        <v>120</v>
      </c>
      <c r="K314" s="8" t="s">
        <v>121</v>
      </c>
      <c r="L314" s="8" t="s">
        <v>119</v>
      </c>
      <c r="M314" s="53">
        <v>2</v>
      </c>
      <c r="N314" s="168"/>
      <c r="O314" s="167"/>
      <c r="P314" s="167"/>
      <c r="Q314" s="167"/>
      <c r="R314" s="170"/>
      <c r="S314" s="170"/>
      <c r="T314" s="171"/>
      <c r="U314" s="171"/>
      <c r="V314" s="173"/>
      <c r="W314" s="173"/>
      <c r="X314" s="173"/>
      <c r="Y314" s="173"/>
      <c r="Z314" s="173"/>
      <c r="AA314" s="173"/>
      <c r="AB314" s="173"/>
      <c r="AC314" s="168"/>
      <c r="AD314" s="175"/>
      <c r="AE314" s="175"/>
      <c r="AF314" s="167"/>
      <c r="AG314" s="168"/>
      <c r="AH314" s="168"/>
      <c r="AI314" s="168"/>
      <c r="AJ314" s="167"/>
    </row>
    <row r="315" spans="2:36" s="36" customFormat="1" ht="91" x14ac:dyDescent="0.35">
      <c r="B315" s="179" t="s">
        <v>351</v>
      </c>
      <c r="C315" s="179" t="s">
        <v>352</v>
      </c>
      <c r="D315" s="179" t="s">
        <v>106</v>
      </c>
      <c r="E315" s="182" t="s">
        <v>67</v>
      </c>
      <c r="F315" s="194" t="s">
        <v>134</v>
      </c>
      <c r="G315" s="182" t="s">
        <v>147</v>
      </c>
      <c r="H315" s="199" t="s">
        <v>70</v>
      </c>
      <c r="I315" s="199" t="s">
        <v>79</v>
      </c>
      <c r="J315" s="12" t="s">
        <v>212</v>
      </c>
      <c r="K315" s="8" t="s">
        <v>107</v>
      </c>
      <c r="L315" s="8" t="s">
        <v>86</v>
      </c>
      <c r="M315" s="8">
        <v>40</v>
      </c>
      <c r="N315" s="206" t="s">
        <v>108</v>
      </c>
      <c r="O315" s="179" t="s">
        <v>353</v>
      </c>
      <c r="P315" s="179" t="s">
        <v>75</v>
      </c>
      <c r="Q315" s="179" t="s">
        <v>76</v>
      </c>
      <c r="R315" s="200" t="s">
        <v>77</v>
      </c>
      <c r="S315" s="200" t="s">
        <v>109</v>
      </c>
      <c r="T315" s="203">
        <f>V315+Y315</f>
        <v>144000</v>
      </c>
      <c r="U315" s="203">
        <f>T315/M316</f>
        <v>72000</v>
      </c>
      <c r="V315" s="178">
        <v>122400</v>
      </c>
      <c r="W315" s="178" t="s">
        <v>79</v>
      </c>
      <c r="X315" s="178" t="s">
        <v>79</v>
      </c>
      <c r="Y315" s="178">
        <v>21600</v>
      </c>
      <c r="Z315" s="178" t="s">
        <v>98</v>
      </c>
      <c r="AA315" s="402" t="s">
        <v>79</v>
      </c>
      <c r="AB315" s="178">
        <v>36000</v>
      </c>
      <c r="AC315" s="191" t="s">
        <v>149</v>
      </c>
      <c r="AD315" s="189" t="s">
        <v>79</v>
      </c>
      <c r="AE315" s="189">
        <f>V315+Y315</f>
        <v>144000</v>
      </c>
      <c r="AF315" s="179" t="s">
        <v>79</v>
      </c>
      <c r="AG315" s="191" t="s">
        <v>33</v>
      </c>
      <c r="AH315" s="206" t="s">
        <v>150</v>
      </c>
      <c r="AI315" s="191" t="s">
        <v>161</v>
      </c>
      <c r="AJ315" s="179"/>
    </row>
    <row r="316" spans="2:36" s="36" customFormat="1" ht="52" x14ac:dyDescent="0.35">
      <c r="B316" s="180"/>
      <c r="C316" s="180"/>
      <c r="D316" s="180"/>
      <c r="E316" s="183"/>
      <c r="F316" s="183"/>
      <c r="G316" s="183"/>
      <c r="H316" s="180"/>
      <c r="I316" s="180"/>
      <c r="J316" s="12" t="s">
        <v>111</v>
      </c>
      <c r="K316" s="8" t="s">
        <v>112</v>
      </c>
      <c r="L316" s="8" t="s">
        <v>85</v>
      </c>
      <c r="M316" s="8">
        <v>2</v>
      </c>
      <c r="N316" s="192"/>
      <c r="O316" s="180"/>
      <c r="P316" s="180"/>
      <c r="Q316" s="180"/>
      <c r="R316" s="201"/>
      <c r="S316" s="201"/>
      <c r="T316" s="204"/>
      <c r="U316" s="204"/>
      <c r="V316" s="197"/>
      <c r="W316" s="197"/>
      <c r="X316" s="197"/>
      <c r="Y316" s="197"/>
      <c r="Z316" s="197"/>
      <c r="AA316" s="403"/>
      <c r="AB316" s="197"/>
      <c r="AC316" s="192"/>
      <c r="AD316" s="187"/>
      <c r="AE316" s="187"/>
      <c r="AF316" s="180"/>
      <c r="AG316" s="192"/>
      <c r="AH316" s="192"/>
      <c r="AI316" s="192"/>
      <c r="AJ316" s="180"/>
    </row>
    <row r="317" spans="2:36" s="36" customFormat="1" ht="59.15" customHeight="1" x14ac:dyDescent="0.35">
      <c r="B317" s="181"/>
      <c r="C317" s="181"/>
      <c r="D317" s="181"/>
      <c r="E317" s="184"/>
      <c r="F317" s="184"/>
      <c r="G317" s="184"/>
      <c r="H317" s="181"/>
      <c r="I317" s="181"/>
      <c r="J317" s="12" t="s">
        <v>127</v>
      </c>
      <c r="K317" s="8" t="s">
        <v>128</v>
      </c>
      <c r="L317" s="8" t="s">
        <v>85</v>
      </c>
      <c r="M317" s="61" t="s">
        <v>573</v>
      </c>
      <c r="N317" s="193"/>
      <c r="O317" s="181"/>
      <c r="P317" s="181"/>
      <c r="Q317" s="181"/>
      <c r="R317" s="202"/>
      <c r="S317" s="202"/>
      <c r="T317" s="205"/>
      <c r="U317" s="205"/>
      <c r="V317" s="198"/>
      <c r="W317" s="198"/>
      <c r="X317" s="198"/>
      <c r="Y317" s="198"/>
      <c r="Z317" s="198"/>
      <c r="AA317" s="404"/>
      <c r="AB317" s="198"/>
      <c r="AC317" s="193"/>
      <c r="AD317" s="188"/>
      <c r="AE317" s="188"/>
      <c r="AF317" s="181"/>
      <c r="AG317" s="193"/>
      <c r="AH317" s="193"/>
      <c r="AI317" s="193"/>
      <c r="AJ317" s="181"/>
    </row>
    <row r="318" spans="2:36" s="36" customFormat="1" ht="132" customHeight="1" x14ac:dyDescent="0.35">
      <c r="B318" s="167" t="s">
        <v>354</v>
      </c>
      <c r="C318" s="167" t="s">
        <v>355</v>
      </c>
      <c r="D318" s="167" t="s">
        <v>106</v>
      </c>
      <c r="E318" s="166" t="s">
        <v>67</v>
      </c>
      <c r="F318" s="166" t="s">
        <v>134</v>
      </c>
      <c r="G318" s="166" t="s">
        <v>147</v>
      </c>
      <c r="H318" s="167" t="s">
        <v>70</v>
      </c>
      <c r="I318" s="167" t="s">
        <v>79</v>
      </c>
      <c r="J318" s="12" t="s">
        <v>212</v>
      </c>
      <c r="K318" s="8" t="s">
        <v>107</v>
      </c>
      <c r="L318" s="8" t="s">
        <v>86</v>
      </c>
      <c r="M318" s="8">
        <v>40</v>
      </c>
      <c r="N318" s="168" t="s">
        <v>108</v>
      </c>
      <c r="O318" s="167" t="s">
        <v>353</v>
      </c>
      <c r="P318" s="167" t="s">
        <v>75</v>
      </c>
      <c r="Q318" s="167" t="s">
        <v>76</v>
      </c>
      <c r="R318" s="170" t="s">
        <v>77</v>
      </c>
      <c r="S318" s="170" t="s">
        <v>109</v>
      </c>
      <c r="T318" s="171">
        <f>V318+Y318</f>
        <v>30496</v>
      </c>
      <c r="U318" s="171">
        <f>T318/M319</f>
        <v>30496</v>
      </c>
      <c r="V318" s="178">
        <v>25921.599999999999</v>
      </c>
      <c r="W318" s="173" t="s">
        <v>79</v>
      </c>
      <c r="X318" s="173" t="s">
        <v>79</v>
      </c>
      <c r="Y318" s="173">
        <v>4574.3999999999996</v>
      </c>
      <c r="Z318" s="173" t="s">
        <v>98</v>
      </c>
      <c r="AA318" s="173" t="s">
        <v>79</v>
      </c>
      <c r="AB318" s="20">
        <v>7624</v>
      </c>
      <c r="AC318" s="168" t="s">
        <v>149</v>
      </c>
      <c r="AD318" s="175" t="s">
        <v>79</v>
      </c>
      <c r="AE318" s="175">
        <f>V318+Y318</f>
        <v>30496</v>
      </c>
      <c r="AF318" s="168" t="s">
        <v>79</v>
      </c>
      <c r="AG318" s="168" t="s">
        <v>33</v>
      </c>
      <c r="AH318" s="206" t="s">
        <v>178</v>
      </c>
      <c r="AI318" s="191" t="s">
        <v>162</v>
      </c>
      <c r="AJ318" s="168"/>
    </row>
    <row r="319" spans="2:36" s="36" customFormat="1" ht="86.15" customHeight="1" x14ac:dyDescent="0.35">
      <c r="B319" s="167"/>
      <c r="C319" s="167"/>
      <c r="D319" s="167"/>
      <c r="E319" s="166"/>
      <c r="F319" s="166"/>
      <c r="G319" s="166"/>
      <c r="H319" s="167"/>
      <c r="I319" s="167"/>
      <c r="J319" s="12" t="s">
        <v>111</v>
      </c>
      <c r="K319" s="8" t="s">
        <v>112</v>
      </c>
      <c r="L319" s="8" t="s">
        <v>85</v>
      </c>
      <c r="M319" s="8">
        <v>1</v>
      </c>
      <c r="N319" s="168"/>
      <c r="O319" s="167"/>
      <c r="P319" s="167"/>
      <c r="Q319" s="167"/>
      <c r="R319" s="170"/>
      <c r="S319" s="170"/>
      <c r="T319" s="171"/>
      <c r="U319" s="171"/>
      <c r="V319" s="197"/>
      <c r="W319" s="173"/>
      <c r="X319" s="173"/>
      <c r="Y319" s="173"/>
      <c r="Z319" s="173"/>
      <c r="AA319" s="173"/>
      <c r="AB319" s="197"/>
      <c r="AC319" s="168"/>
      <c r="AD319" s="175"/>
      <c r="AE319" s="175"/>
      <c r="AF319" s="167"/>
      <c r="AG319" s="168"/>
      <c r="AH319" s="192"/>
      <c r="AI319" s="192"/>
      <c r="AJ319" s="167"/>
    </row>
    <row r="320" spans="2:36" s="36" customFormat="1" ht="59.15" customHeight="1" x14ac:dyDescent="0.35">
      <c r="B320" s="167"/>
      <c r="C320" s="167"/>
      <c r="D320" s="167"/>
      <c r="E320" s="166"/>
      <c r="F320" s="166"/>
      <c r="G320" s="166"/>
      <c r="H320" s="167"/>
      <c r="I320" s="167"/>
      <c r="J320" s="12" t="s">
        <v>127</v>
      </c>
      <c r="K320" s="8" t="s">
        <v>128</v>
      </c>
      <c r="L320" s="8" t="s">
        <v>85</v>
      </c>
      <c r="M320" s="53" t="s">
        <v>571</v>
      </c>
      <c r="N320" s="168"/>
      <c r="O320" s="167"/>
      <c r="P320" s="167"/>
      <c r="Q320" s="167"/>
      <c r="R320" s="170"/>
      <c r="S320" s="170"/>
      <c r="T320" s="171"/>
      <c r="U320" s="171"/>
      <c r="V320" s="198"/>
      <c r="W320" s="173"/>
      <c r="X320" s="173"/>
      <c r="Y320" s="173"/>
      <c r="Z320" s="173"/>
      <c r="AA320" s="173"/>
      <c r="AB320" s="198"/>
      <c r="AC320" s="168"/>
      <c r="AD320" s="175"/>
      <c r="AE320" s="175"/>
      <c r="AF320" s="167"/>
      <c r="AG320" s="168"/>
      <c r="AH320" s="193"/>
      <c r="AI320" s="193"/>
      <c r="AJ320" s="167"/>
    </row>
    <row r="321" spans="2:36" s="36" customFormat="1" ht="132" customHeight="1" x14ac:dyDescent="0.35">
      <c r="B321" s="167" t="s">
        <v>356</v>
      </c>
      <c r="C321" s="167" t="s">
        <v>472</v>
      </c>
      <c r="D321" s="167" t="s">
        <v>106</v>
      </c>
      <c r="E321" s="166" t="s">
        <v>67</v>
      </c>
      <c r="F321" s="166" t="s">
        <v>134</v>
      </c>
      <c r="G321" s="166" t="s">
        <v>147</v>
      </c>
      <c r="H321" s="167" t="s">
        <v>70</v>
      </c>
      <c r="I321" s="167" t="s">
        <v>79</v>
      </c>
      <c r="J321" s="12" t="s">
        <v>212</v>
      </c>
      <c r="K321" s="8" t="s">
        <v>107</v>
      </c>
      <c r="L321" s="8" t="s">
        <v>86</v>
      </c>
      <c r="M321" s="8">
        <v>40</v>
      </c>
      <c r="N321" s="168" t="s">
        <v>108</v>
      </c>
      <c r="O321" s="167" t="s">
        <v>353</v>
      </c>
      <c r="P321" s="167" t="s">
        <v>75</v>
      </c>
      <c r="Q321" s="167" t="s">
        <v>76</v>
      </c>
      <c r="R321" s="170" t="s">
        <v>77</v>
      </c>
      <c r="S321" s="170" t="s">
        <v>109</v>
      </c>
      <c r="T321" s="171">
        <f>V321+Y321</f>
        <v>108000</v>
      </c>
      <c r="U321" s="171">
        <f>T321/M322</f>
        <v>54000</v>
      </c>
      <c r="V321" s="178">
        <v>91800</v>
      </c>
      <c r="W321" s="173" t="s">
        <v>79</v>
      </c>
      <c r="X321" s="173" t="s">
        <v>79</v>
      </c>
      <c r="Y321" s="173">
        <v>16200</v>
      </c>
      <c r="Z321" s="173" t="s">
        <v>98</v>
      </c>
      <c r="AA321" s="173" t="s">
        <v>79</v>
      </c>
      <c r="AB321" s="173">
        <v>27000</v>
      </c>
      <c r="AC321" s="168" t="s">
        <v>149</v>
      </c>
      <c r="AD321" s="175" t="s">
        <v>79</v>
      </c>
      <c r="AE321" s="175">
        <f>V321+Y321</f>
        <v>108000</v>
      </c>
      <c r="AF321" s="168" t="s">
        <v>79</v>
      </c>
      <c r="AG321" s="168" t="s">
        <v>33</v>
      </c>
      <c r="AH321" s="168" t="s">
        <v>178</v>
      </c>
      <c r="AI321" s="168" t="s">
        <v>162</v>
      </c>
      <c r="AJ321" s="168"/>
    </row>
    <row r="322" spans="2:36" s="36" customFormat="1" ht="86.15" customHeight="1" x14ac:dyDescent="0.35">
      <c r="B322" s="167"/>
      <c r="C322" s="167"/>
      <c r="D322" s="167"/>
      <c r="E322" s="166"/>
      <c r="F322" s="166"/>
      <c r="G322" s="166"/>
      <c r="H322" s="167"/>
      <c r="I322" s="167"/>
      <c r="J322" s="12" t="s">
        <v>111</v>
      </c>
      <c r="K322" s="8" t="s">
        <v>112</v>
      </c>
      <c r="L322" s="8" t="s">
        <v>85</v>
      </c>
      <c r="M322" s="8">
        <v>2</v>
      </c>
      <c r="N322" s="168"/>
      <c r="O322" s="167"/>
      <c r="P322" s="167"/>
      <c r="Q322" s="167"/>
      <c r="R322" s="170"/>
      <c r="S322" s="170"/>
      <c r="T322" s="171"/>
      <c r="U322" s="171"/>
      <c r="V322" s="197"/>
      <c r="W322" s="173"/>
      <c r="X322" s="173"/>
      <c r="Y322" s="173"/>
      <c r="Z322" s="173"/>
      <c r="AA322" s="173"/>
      <c r="AB322" s="173"/>
      <c r="AC322" s="168"/>
      <c r="AD322" s="175"/>
      <c r="AE322" s="175"/>
      <c r="AF322" s="167"/>
      <c r="AG322" s="168"/>
      <c r="AH322" s="168"/>
      <c r="AI322" s="168"/>
      <c r="AJ322" s="167"/>
    </row>
    <row r="323" spans="2:36" s="36" customFormat="1" ht="59.15" customHeight="1" x14ac:dyDescent="0.35">
      <c r="B323" s="167"/>
      <c r="C323" s="167"/>
      <c r="D323" s="167"/>
      <c r="E323" s="166"/>
      <c r="F323" s="166"/>
      <c r="G323" s="166"/>
      <c r="H323" s="167"/>
      <c r="I323" s="167"/>
      <c r="J323" s="12" t="s">
        <v>127</v>
      </c>
      <c r="K323" s="8" t="s">
        <v>128</v>
      </c>
      <c r="L323" s="8" t="s">
        <v>85</v>
      </c>
      <c r="M323" s="53">
        <v>80</v>
      </c>
      <c r="N323" s="168"/>
      <c r="O323" s="167"/>
      <c r="P323" s="167"/>
      <c r="Q323" s="167"/>
      <c r="R323" s="170"/>
      <c r="S323" s="170"/>
      <c r="T323" s="171"/>
      <c r="U323" s="171"/>
      <c r="V323" s="198"/>
      <c r="W323" s="173"/>
      <c r="X323" s="173"/>
      <c r="Y323" s="173"/>
      <c r="Z323" s="173"/>
      <c r="AA323" s="173"/>
      <c r="AB323" s="173"/>
      <c r="AC323" s="168"/>
      <c r="AD323" s="175"/>
      <c r="AE323" s="175"/>
      <c r="AF323" s="167"/>
      <c r="AG323" s="168"/>
      <c r="AH323" s="168"/>
      <c r="AI323" s="168"/>
      <c r="AJ323" s="167"/>
    </row>
    <row r="324" spans="2:36" s="36" customFormat="1" ht="89.15" customHeight="1" x14ac:dyDescent="0.35">
      <c r="B324" s="167" t="s">
        <v>357</v>
      </c>
      <c r="C324" s="167" t="s">
        <v>358</v>
      </c>
      <c r="D324" s="167" t="s">
        <v>106</v>
      </c>
      <c r="E324" s="166" t="s">
        <v>67</v>
      </c>
      <c r="F324" s="166" t="s">
        <v>134</v>
      </c>
      <c r="G324" s="166" t="s">
        <v>147</v>
      </c>
      <c r="H324" s="167" t="s">
        <v>70</v>
      </c>
      <c r="I324" s="167" t="s">
        <v>79</v>
      </c>
      <c r="J324" s="30" t="s">
        <v>212</v>
      </c>
      <c r="K324" s="15" t="s">
        <v>107</v>
      </c>
      <c r="L324" s="15" t="s">
        <v>86</v>
      </c>
      <c r="M324" s="15">
        <v>40</v>
      </c>
      <c r="N324" s="168" t="s">
        <v>108</v>
      </c>
      <c r="O324" s="167" t="s">
        <v>353</v>
      </c>
      <c r="P324" s="167" t="s">
        <v>75</v>
      </c>
      <c r="Q324" s="167" t="s">
        <v>76</v>
      </c>
      <c r="R324" s="170" t="s">
        <v>77</v>
      </c>
      <c r="S324" s="170" t="s">
        <v>109</v>
      </c>
      <c r="T324" s="171">
        <f>V324+Y324</f>
        <v>184000</v>
      </c>
      <c r="U324" s="171">
        <f>T324/M325</f>
        <v>92000</v>
      </c>
      <c r="V324" s="178">
        <v>156400</v>
      </c>
      <c r="W324" s="173" t="s">
        <v>79</v>
      </c>
      <c r="X324" s="173" t="s">
        <v>79</v>
      </c>
      <c r="Y324" s="173">
        <v>27600</v>
      </c>
      <c r="Z324" s="173" t="s">
        <v>98</v>
      </c>
      <c r="AA324" s="173" t="s">
        <v>79</v>
      </c>
      <c r="AB324" s="173">
        <v>46000</v>
      </c>
      <c r="AC324" s="168" t="s">
        <v>149</v>
      </c>
      <c r="AD324" s="175" t="s">
        <v>79</v>
      </c>
      <c r="AE324" s="175">
        <f>V324+Y324</f>
        <v>184000</v>
      </c>
      <c r="AF324" s="168" t="s">
        <v>79</v>
      </c>
      <c r="AG324" s="168" t="s">
        <v>33</v>
      </c>
      <c r="AH324" s="168" t="s">
        <v>161</v>
      </c>
      <c r="AI324" s="168" t="s">
        <v>180</v>
      </c>
      <c r="AJ324" s="168"/>
    </row>
    <row r="325" spans="2:36" s="36" customFormat="1" ht="86.15" customHeight="1" x14ac:dyDescent="0.35">
      <c r="B325" s="167"/>
      <c r="C325" s="167"/>
      <c r="D325" s="167"/>
      <c r="E325" s="166"/>
      <c r="F325" s="166"/>
      <c r="G325" s="166"/>
      <c r="H325" s="167"/>
      <c r="I325" s="167"/>
      <c r="J325" s="12" t="s">
        <v>111</v>
      </c>
      <c r="K325" s="8" t="s">
        <v>112</v>
      </c>
      <c r="L325" s="8" t="s">
        <v>85</v>
      </c>
      <c r="M325" s="8">
        <v>2</v>
      </c>
      <c r="N325" s="168"/>
      <c r="O325" s="167"/>
      <c r="P325" s="167"/>
      <c r="Q325" s="167"/>
      <c r="R325" s="170"/>
      <c r="S325" s="170"/>
      <c r="T325" s="171"/>
      <c r="U325" s="171"/>
      <c r="V325" s="197"/>
      <c r="W325" s="173"/>
      <c r="X325" s="173"/>
      <c r="Y325" s="173"/>
      <c r="Z325" s="173"/>
      <c r="AA325" s="173"/>
      <c r="AB325" s="173"/>
      <c r="AC325" s="168"/>
      <c r="AD325" s="175"/>
      <c r="AE325" s="175"/>
      <c r="AF325" s="167"/>
      <c r="AG325" s="168"/>
      <c r="AH325" s="168"/>
      <c r="AI325" s="168"/>
      <c r="AJ325" s="167"/>
    </row>
    <row r="326" spans="2:36" s="36" customFormat="1" ht="88.5" customHeight="1" x14ac:dyDescent="0.35">
      <c r="B326" s="167"/>
      <c r="C326" s="167"/>
      <c r="D326" s="167"/>
      <c r="E326" s="166"/>
      <c r="F326" s="166"/>
      <c r="G326" s="166"/>
      <c r="H326" s="167"/>
      <c r="I326" s="167"/>
      <c r="J326" s="12" t="s">
        <v>127</v>
      </c>
      <c r="K326" s="8" t="s">
        <v>128</v>
      </c>
      <c r="L326" s="8" t="s">
        <v>85</v>
      </c>
      <c r="M326" s="53">
        <v>90</v>
      </c>
      <c r="N326" s="168"/>
      <c r="O326" s="167"/>
      <c r="P326" s="167"/>
      <c r="Q326" s="167"/>
      <c r="R326" s="170"/>
      <c r="S326" s="170"/>
      <c r="T326" s="171"/>
      <c r="U326" s="171"/>
      <c r="V326" s="198"/>
      <c r="W326" s="173"/>
      <c r="X326" s="173"/>
      <c r="Y326" s="173"/>
      <c r="Z326" s="173"/>
      <c r="AA326" s="173"/>
      <c r="AB326" s="173"/>
      <c r="AC326" s="168"/>
      <c r="AD326" s="175"/>
      <c r="AE326" s="175"/>
      <c r="AF326" s="167"/>
      <c r="AG326" s="168"/>
      <c r="AH326" s="168"/>
      <c r="AI326" s="168"/>
      <c r="AJ326" s="167"/>
    </row>
    <row r="327" spans="2:36" s="36" customFormat="1" ht="89.15" customHeight="1" x14ac:dyDescent="0.35">
      <c r="B327" s="167" t="s">
        <v>359</v>
      </c>
      <c r="C327" s="167" t="s">
        <v>360</v>
      </c>
      <c r="D327" s="167" t="s">
        <v>106</v>
      </c>
      <c r="E327" s="166" t="s">
        <v>67</v>
      </c>
      <c r="F327" s="166" t="s">
        <v>134</v>
      </c>
      <c r="G327" s="166" t="s">
        <v>147</v>
      </c>
      <c r="H327" s="167" t="s">
        <v>70</v>
      </c>
      <c r="I327" s="167" t="s">
        <v>79</v>
      </c>
      <c r="J327" s="30" t="s">
        <v>212</v>
      </c>
      <c r="K327" s="15" t="s">
        <v>107</v>
      </c>
      <c r="L327" s="15" t="s">
        <v>86</v>
      </c>
      <c r="M327" s="15">
        <v>40</v>
      </c>
      <c r="N327" s="168" t="s">
        <v>108</v>
      </c>
      <c r="O327" s="167" t="s">
        <v>353</v>
      </c>
      <c r="P327" s="167" t="s">
        <v>75</v>
      </c>
      <c r="Q327" s="167" t="s">
        <v>76</v>
      </c>
      <c r="R327" s="170" t="s">
        <v>77</v>
      </c>
      <c r="S327" s="170" t="s">
        <v>109</v>
      </c>
      <c r="T327" s="171">
        <f>V327+Y327</f>
        <v>40000</v>
      </c>
      <c r="U327" s="171">
        <f>T327/M328</f>
        <v>40000</v>
      </c>
      <c r="V327" s="178">
        <v>34000</v>
      </c>
      <c r="W327" s="173" t="s">
        <v>79</v>
      </c>
      <c r="X327" s="173" t="s">
        <v>79</v>
      </c>
      <c r="Y327" s="173">
        <v>6000</v>
      </c>
      <c r="Z327" s="173" t="s">
        <v>98</v>
      </c>
      <c r="AA327" s="173" t="s">
        <v>79</v>
      </c>
      <c r="AB327" s="173">
        <v>10000</v>
      </c>
      <c r="AC327" s="168" t="s">
        <v>149</v>
      </c>
      <c r="AD327" s="175" t="s">
        <v>79</v>
      </c>
      <c r="AE327" s="175">
        <f>V327+Y327</f>
        <v>40000</v>
      </c>
      <c r="AF327" s="168" t="s">
        <v>79</v>
      </c>
      <c r="AG327" s="168" t="s">
        <v>33</v>
      </c>
      <c r="AH327" s="168" t="s">
        <v>162</v>
      </c>
      <c r="AI327" s="168" t="s">
        <v>164</v>
      </c>
      <c r="AJ327" s="168"/>
    </row>
    <row r="328" spans="2:36" s="36" customFormat="1" ht="86.15" customHeight="1" x14ac:dyDescent="0.35">
      <c r="B328" s="167"/>
      <c r="C328" s="167"/>
      <c r="D328" s="167"/>
      <c r="E328" s="166"/>
      <c r="F328" s="166"/>
      <c r="G328" s="166"/>
      <c r="H328" s="167"/>
      <c r="I328" s="167"/>
      <c r="J328" s="12" t="s">
        <v>111</v>
      </c>
      <c r="K328" s="8" t="s">
        <v>112</v>
      </c>
      <c r="L328" s="8" t="s">
        <v>85</v>
      </c>
      <c r="M328" s="8">
        <v>1</v>
      </c>
      <c r="N328" s="168"/>
      <c r="O328" s="167"/>
      <c r="P328" s="167"/>
      <c r="Q328" s="167"/>
      <c r="R328" s="170"/>
      <c r="S328" s="170"/>
      <c r="T328" s="171"/>
      <c r="U328" s="171"/>
      <c r="V328" s="197"/>
      <c r="W328" s="173"/>
      <c r="X328" s="173"/>
      <c r="Y328" s="173"/>
      <c r="Z328" s="173"/>
      <c r="AA328" s="173"/>
      <c r="AB328" s="173"/>
      <c r="AC328" s="168"/>
      <c r="AD328" s="175"/>
      <c r="AE328" s="175"/>
      <c r="AF328" s="167"/>
      <c r="AG328" s="168"/>
      <c r="AH328" s="168"/>
      <c r="AI328" s="168"/>
      <c r="AJ328" s="167"/>
    </row>
    <row r="329" spans="2:36" s="36" customFormat="1" ht="88.5" customHeight="1" x14ac:dyDescent="0.35">
      <c r="B329" s="167"/>
      <c r="C329" s="167"/>
      <c r="D329" s="167"/>
      <c r="E329" s="166"/>
      <c r="F329" s="166"/>
      <c r="G329" s="166"/>
      <c r="H329" s="167"/>
      <c r="I329" s="167"/>
      <c r="J329" s="12" t="s">
        <v>127</v>
      </c>
      <c r="K329" s="8" t="s">
        <v>128</v>
      </c>
      <c r="L329" s="8" t="s">
        <v>85</v>
      </c>
      <c r="M329" s="53">
        <v>50</v>
      </c>
      <c r="N329" s="168"/>
      <c r="O329" s="167"/>
      <c r="P329" s="167"/>
      <c r="Q329" s="167"/>
      <c r="R329" s="170"/>
      <c r="S329" s="170"/>
      <c r="T329" s="171"/>
      <c r="U329" s="171"/>
      <c r="V329" s="198"/>
      <c r="W329" s="173"/>
      <c r="X329" s="173"/>
      <c r="Y329" s="173"/>
      <c r="Z329" s="173"/>
      <c r="AA329" s="173"/>
      <c r="AB329" s="173"/>
      <c r="AC329" s="168"/>
      <c r="AD329" s="175"/>
      <c r="AE329" s="175"/>
      <c r="AF329" s="167"/>
      <c r="AG329" s="168"/>
      <c r="AH329" s="168"/>
      <c r="AI329" s="168"/>
      <c r="AJ329" s="167"/>
    </row>
    <row r="330" spans="2:36" s="36" customFormat="1" ht="89.15" customHeight="1" x14ac:dyDescent="0.35">
      <c r="B330" s="167" t="s">
        <v>361</v>
      </c>
      <c r="C330" s="167" t="s">
        <v>362</v>
      </c>
      <c r="D330" s="167" t="s">
        <v>106</v>
      </c>
      <c r="E330" s="166" t="s">
        <v>67</v>
      </c>
      <c r="F330" s="166" t="s">
        <v>134</v>
      </c>
      <c r="G330" s="166" t="s">
        <v>147</v>
      </c>
      <c r="H330" s="167" t="s">
        <v>70</v>
      </c>
      <c r="I330" s="167" t="s">
        <v>79</v>
      </c>
      <c r="J330" s="30" t="s">
        <v>212</v>
      </c>
      <c r="K330" s="15" t="s">
        <v>107</v>
      </c>
      <c r="L330" s="15" t="s">
        <v>86</v>
      </c>
      <c r="M330" s="15">
        <v>40</v>
      </c>
      <c r="N330" s="168" t="s">
        <v>108</v>
      </c>
      <c r="O330" s="167" t="s">
        <v>353</v>
      </c>
      <c r="P330" s="167" t="s">
        <v>75</v>
      </c>
      <c r="Q330" s="167" t="s">
        <v>76</v>
      </c>
      <c r="R330" s="170" t="s">
        <v>77</v>
      </c>
      <c r="S330" s="170" t="s">
        <v>109</v>
      </c>
      <c r="T330" s="171">
        <f>V330+Y330</f>
        <v>72000</v>
      </c>
      <c r="U330" s="171">
        <f>T330/M331</f>
        <v>36000</v>
      </c>
      <c r="V330" s="178">
        <v>61200</v>
      </c>
      <c r="W330" s="173" t="s">
        <v>79</v>
      </c>
      <c r="X330" s="173" t="s">
        <v>79</v>
      </c>
      <c r="Y330" s="173">
        <v>10800</v>
      </c>
      <c r="Z330" s="173" t="s">
        <v>98</v>
      </c>
      <c r="AA330" s="173" t="s">
        <v>79</v>
      </c>
      <c r="AB330" s="173">
        <v>18000</v>
      </c>
      <c r="AC330" s="168" t="s">
        <v>149</v>
      </c>
      <c r="AD330" s="175" t="s">
        <v>79</v>
      </c>
      <c r="AE330" s="175">
        <f>V330+Y330</f>
        <v>72000</v>
      </c>
      <c r="AF330" s="168" t="s">
        <v>79</v>
      </c>
      <c r="AG330" s="168" t="s">
        <v>33</v>
      </c>
      <c r="AH330" s="168" t="s">
        <v>164</v>
      </c>
      <c r="AI330" s="168" t="s">
        <v>183</v>
      </c>
      <c r="AJ330" s="168"/>
    </row>
    <row r="331" spans="2:36" s="36" customFormat="1" ht="86.15" customHeight="1" x14ac:dyDescent="0.35">
      <c r="B331" s="167"/>
      <c r="C331" s="167"/>
      <c r="D331" s="167"/>
      <c r="E331" s="166"/>
      <c r="F331" s="166"/>
      <c r="G331" s="166"/>
      <c r="H331" s="167"/>
      <c r="I331" s="167"/>
      <c r="J331" s="12" t="s">
        <v>111</v>
      </c>
      <c r="K331" s="8" t="s">
        <v>112</v>
      </c>
      <c r="L331" s="8" t="s">
        <v>85</v>
      </c>
      <c r="M331" s="8">
        <v>2</v>
      </c>
      <c r="N331" s="168"/>
      <c r="O331" s="167"/>
      <c r="P331" s="167"/>
      <c r="Q331" s="167"/>
      <c r="R331" s="170"/>
      <c r="S331" s="170"/>
      <c r="T331" s="171"/>
      <c r="U331" s="171"/>
      <c r="V331" s="197"/>
      <c r="W331" s="173"/>
      <c r="X331" s="173"/>
      <c r="Y331" s="173"/>
      <c r="Z331" s="173"/>
      <c r="AA331" s="173"/>
      <c r="AB331" s="173"/>
      <c r="AC331" s="168"/>
      <c r="AD331" s="175"/>
      <c r="AE331" s="175"/>
      <c r="AF331" s="167"/>
      <c r="AG331" s="168"/>
      <c r="AH331" s="168"/>
      <c r="AI331" s="168"/>
      <c r="AJ331" s="167"/>
    </row>
    <row r="332" spans="2:36" s="36" customFormat="1" ht="88.5" customHeight="1" x14ac:dyDescent="0.35">
      <c r="B332" s="167"/>
      <c r="C332" s="167"/>
      <c r="D332" s="167"/>
      <c r="E332" s="166"/>
      <c r="F332" s="166"/>
      <c r="G332" s="166"/>
      <c r="H332" s="167"/>
      <c r="I332" s="167"/>
      <c r="J332" s="12" t="s">
        <v>127</v>
      </c>
      <c r="K332" s="8" t="s">
        <v>128</v>
      </c>
      <c r="L332" s="8" t="s">
        <v>85</v>
      </c>
      <c r="M332" s="53">
        <v>40</v>
      </c>
      <c r="N332" s="168"/>
      <c r="O332" s="167"/>
      <c r="P332" s="167"/>
      <c r="Q332" s="167"/>
      <c r="R332" s="170"/>
      <c r="S332" s="170"/>
      <c r="T332" s="171"/>
      <c r="U332" s="171"/>
      <c r="V332" s="198"/>
      <c r="W332" s="173"/>
      <c r="X332" s="173"/>
      <c r="Y332" s="173"/>
      <c r="Z332" s="173"/>
      <c r="AA332" s="173"/>
      <c r="AB332" s="173"/>
      <c r="AC332" s="168"/>
      <c r="AD332" s="175"/>
      <c r="AE332" s="175"/>
      <c r="AF332" s="167"/>
      <c r="AG332" s="168"/>
      <c r="AH332" s="168"/>
      <c r="AI332" s="168"/>
      <c r="AJ332" s="167"/>
    </row>
    <row r="333" spans="2:36" ht="52" customHeight="1" x14ac:dyDescent="0.3">
      <c r="B333" s="167" t="s">
        <v>363</v>
      </c>
      <c r="C333" s="167" t="s">
        <v>364</v>
      </c>
      <c r="D333" s="167" t="s">
        <v>66</v>
      </c>
      <c r="E333" s="166" t="s">
        <v>67</v>
      </c>
      <c r="F333" s="166" t="s">
        <v>132</v>
      </c>
      <c r="G333" s="166" t="s">
        <v>69</v>
      </c>
      <c r="H333" s="167" t="s">
        <v>70</v>
      </c>
      <c r="I333" s="167" t="s">
        <v>79</v>
      </c>
      <c r="J333" s="12" t="s">
        <v>113</v>
      </c>
      <c r="K333" s="8" t="s">
        <v>114</v>
      </c>
      <c r="L333" s="8" t="s">
        <v>115</v>
      </c>
      <c r="M333" s="8">
        <v>3.65</v>
      </c>
      <c r="N333" s="168" t="s">
        <v>108</v>
      </c>
      <c r="O333" s="167" t="s">
        <v>301</v>
      </c>
      <c r="P333" s="167" t="s">
        <v>75</v>
      </c>
      <c r="Q333" s="167" t="s">
        <v>76</v>
      </c>
      <c r="R333" s="170" t="s">
        <v>77</v>
      </c>
      <c r="S333" s="170" t="s">
        <v>109</v>
      </c>
      <c r="T333" s="171">
        <f>V333+Y333</f>
        <v>277504</v>
      </c>
      <c r="U333" s="171">
        <f>T333/M334</f>
        <v>138752</v>
      </c>
      <c r="V333" s="173">
        <v>235878.39999999999</v>
      </c>
      <c r="W333" s="173" t="s">
        <v>79</v>
      </c>
      <c r="X333" s="173" t="s">
        <v>79</v>
      </c>
      <c r="Y333" s="173">
        <v>41625.599999999999</v>
      </c>
      <c r="Z333" s="173" t="s">
        <v>79</v>
      </c>
      <c r="AA333" s="173" t="s">
        <v>79</v>
      </c>
      <c r="AB333" s="173">
        <v>69376</v>
      </c>
      <c r="AC333" s="168" t="s">
        <v>80</v>
      </c>
      <c r="AD333" s="175" t="s">
        <v>79</v>
      </c>
      <c r="AE333" s="175">
        <f>V333+Y333</f>
        <v>277504</v>
      </c>
      <c r="AF333" s="168" t="s">
        <v>79</v>
      </c>
      <c r="AG333" s="168" t="s">
        <v>33</v>
      </c>
      <c r="AH333" s="168" t="s">
        <v>252</v>
      </c>
      <c r="AI333" s="168" t="s">
        <v>257</v>
      </c>
      <c r="AJ333" s="168"/>
    </row>
    <row r="334" spans="2:36" ht="52" x14ac:dyDescent="0.3">
      <c r="B334" s="167"/>
      <c r="C334" s="167"/>
      <c r="D334" s="167"/>
      <c r="E334" s="166"/>
      <c r="F334" s="166"/>
      <c r="G334" s="166"/>
      <c r="H334" s="167"/>
      <c r="I334" s="167"/>
      <c r="J334" s="12" t="s">
        <v>116</v>
      </c>
      <c r="K334" s="8" t="s">
        <v>117</v>
      </c>
      <c r="L334" s="8" t="s">
        <v>85</v>
      </c>
      <c r="M334" s="8">
        <v>2</v>
      </c>
      <c r="N334" s="168"/>
      <c r="O334" s="167"/>
      <c r="P334" s="167"/>
      <c r="Q334" s="167"/>
      <c r="R334" s="170"/>
      <c r="S334" s="170"/>
      <c r="T334" s="171"/>
      <c r="U334" s="171"/>
      <c r="V334" s="173"/>
      <c r="W334" s="173"/>
      <c r="X334" s="173"/>
      <c r="Y334" s="173"/>
      <c r="Z334" s="173"/>
      <c r="AA334" s="173"/>
      <c r="AB334" s="173"/>
      <c r="AC334" s="168"/>
      <c r="AD334" s="175"/>
      <c r="AE334" s="175"/>
      <c r="AF334" s="167"/>
      <c r="AG334" s="168"/>
      <c r="AH334" s="168"/>
      <c r="AI334" s="168"/>
      <c r="AJ334" s="167"/>
    </row>
    <row r="335" spans="2:36" ht="39" x14ac:dyDescent="0.3">
      <c r="B335" s="167"/>
      <c r="C335" s="167"/>
      <c r="D335" s="167"/>
      <c r="E335" s="166"/>
      <c r="F335" s="166"/>
      <c r="G335" s="166"/>
      <c r="H335" s="167"/>
      <c r="I335" s="167"/>
      <c r="J335" s="12" t="s">
        <v>213</v>
      </c>
      <c r="K335" s="8" t="s">
        <v>118</v>
      </c>
      <c r="L335" s="8" t="s">
        <v>119</v>
      </c>
      <c r="M335" s="8">
        <v>2</v>
      </c>
      <c r="N335" s="168"/>
      <c r="O335" s="167"/>
      <c r="P335" s="167"/>
      <c r="Q335" s="167"/>
      <c r="R335" s="170"/>
      <c r="S335" s="170"/>
      <c r="T335" s="171"/>
      <c r="U335" s="171"/>
      <c r="V335" s="173"/>
      <c r="W335" s="173"/>
      <c r="X335" s="173"/>
      <c r="Y335" s="173"/>
      <c r="Z335" s="173"/>
      <c r="AA335" s="173"/>
      <c r="AB335" s="173"/>
      <c r="AC335" s="168"/>
      <c r="AD335" s="175"/>
      <c r="AE335" s="175"/>
      <c r="AF335" s="167"/>
      <c r="AG335" s="168"/>
      <c r="AH335" s="168"/>
      <c r="AI335" s="168"/>
      <c r="AJ335" s="167"/>
    </row>
    <row r="336" spans="2:36" ht="173.15" customHeight="1" x14ac:dyDescent="0.3">
      <c r="B336" s="167"/>
      <c r="C336" s="167"/>
      <c r="D336" s="167"/>
      <c r="E336" s="166"/>
      <c r="F336" s="166"/>
      <c r="G336" s="166"/>
      <c r="H336" s="167"/>
      <c r="I336" s="167"/>
      <c r="J336" s="12" t="s">
        <v>120</v>
      </c>
      <c r="K336" s="8" t="s">
        <v>121</v>
      </c>
      <c r="L336" s="8" t="s">
        <v>119</v>
      </c>
      <c r="M336" s="53">
        <v>2</v>
      </c>
      <c r="N336" s="168"/>
      <c r="O336" s="167"/>
      <c r="P336" s="167"/>
      <c r="Q336" s="167"/>
      <c r="R336" s="170"/>
      <c r="S336" s="170"/>
      <c r="T336" s="171"/>
      <c r="U336" s="171"/>
      <c r="V336" s="173"/>
      <c r="W336" s="173"/>
      <c r="X336" s="173"/>
      <c r="Y336" s="173"/>
      <c r="Z336" s="173"/>
      <c r="AA336" s="173"/>
      <c r="AB336" s="173"/>
      <c r="AC336" s="168"/>
      <c r="AD336" s="175"/>
      <c r="AE336" s="175"/>
      <c r="AF336" s="167"/>
      <c r="AG336" s="168"/>
      <c r="AH336" s="168"/>
      <c r="AI336" s="168"/>
      <c r="AJ336" s="167"/>
    </row>
    <row r="337" spans="2:36" s="36" customFormat="1" ht="89.15" customHeight="1" x14ac:dyDescent="0.35">
      <c r="B337" s="167" t="s">
        <v>366</v>
      </c>
      <c r="C337" s="167" t="s">
        <v>367</v>
      </c>
      <c r="D337" s="167" t="s">
        <v>106</v>
      </c>
      <c r="E337" s="166" t="s">
        <v>67</v>
      </c>
      <c r="F337" s="166" t="s">
        <v>134</v>
      </c>
      <c r="G337" s="166" t="s">
        <v>147</v>
      </c>
      <c r="H337" s="167" t="s">
        <v>70</v>
      </c>
      <c r="I337" s="167" t="s">
        <v>79</v>
      </c>
      <c r="J337" s="30" t="s">
        <v>212</v>
      </c>
      <c r="K337" s="15" t="s">
        <v>107</v>
      </c>
      <c r="L337" s="15" t="s">
        <v>86</v>
      </c>
      <c r="M337" s="15">
        <v>40</v>
      </c>
      <c r="N337" s="168" t="s">
        <v>108</v>
      </c>
      <c r="O337" s="167" t="s">
        <v>353</v>
      </c>
      <c r="P337" s="167" t="s">
        <v>75</v>
      </c>
      <c r="Q337" s="167" t="s">
        <v>76</v>
      </c>
      <c r="R337" s="170" t="s">
        <v>77</v>
      </c>
      <c r="S337" s="170" t="s">
        <v>109</v>
      </c>
      <c r="T337" s="171">
        <f>V337+Y337</f>
        <v>144000</v>
      </c>
      <c r="U337" s="171">
        <f>T337/M338</f>
        <v>72000</v>
      </c>
      <c r="V337" s="178">
        <v>122400</v>
      </c>
      <c r="W337" s="173" t="s">
        <v>79</v>
      </c>
      <c r="X337" s="173" t="s">
        <v>79</v>
      </c>
      <c r="Y337" s="173">
        <v>21600</v>
      </c>
      <c r="Z337" s="173" t="s">
        <v>98</v>
      </c>
      <c r="AA337" s="173" t="s">
        <v>79</v>
      </c>
      <c r="AB337" s="173">
        <v>36000</v>
      </c>
      <c r="AC337" s="168" t="s">
        <v>149</v>
      </c>
      <c r="AD337" s="175" t="s">
        <v>79</v>
      </c>
      <c r="AE337" s="175">
        <f>V337+Y337</f>
        <v>144000</v>
      </c>
      <c r="AF337" s="168" t="s">
        <v>79</v>
      </c>
      <c r="AG337" s="168" t="s">
        <v>33</v>
      </c>
      <c r="AH337" s="168" t="s">
        <v>303</v>
      </c>
      <c r="AI337" s="168" t="s">
        <v>252</v>
      </c>
      <c r="AJ337" s="168"/>
    </row>
    <row r="338" spans="2:36" s="36" customFormat="1" ht="86.15" customHeight="1" x14ac:dyDescent="0.35">
      <c r="B338" s="167"/>
      <c r="C338" s="167"/>
      <c r="D338" s="167"/>
      <c r="E338" s="166"/>
      <c r="F338" s="166"/>
      <c r="G338" s="166"/>
      <c r="H338" s="167"/>
      <c r="I338" s="167"/>
      <c r="J338" s="12" t="s">
        <v>111</v>
      </c>
      <c r="K338" s="8" t="s">
        <v>112</v>
      </c>
      <c r="L338" s="8" t="s">
        <v>85</v>
      </c>
      <c r="M338" s="8">
        <v>2</v>
      </c>
      <c r="N338" s="168"/>
      <c r="O338" s="167"/>
      <c r="P338" s="167"/>
      <c r="Q338" s="167"/>
      <c r="R338" s="170"/>
      <c r="S338" s="170"/>
      <c r="T338" s="171"/>
      <c r="U338" s="171"/>
      <c r="V338" s="197"/>
      <c r="W338" s="173"/>
      <c r="X338" s="173"/>
      <c r="Y338" s="173"/>
      <c r="Z338" s="173"/>
      <c r="AA338" s="173"/>
      <c r="AB338" s="173"/>
      <c r="AC338" s="168"/>
      <c r="AD338" s="175"/>
      <c r="AE338" s="175"/>
      <c r="AF338" s="167"/>
      <c r="AG338" s="168"/>
      <c r="AH338" s="168"/>
      <c r="AI338" s="168"/>
      <c r="AJ338" s="167"/>
    </row>
    <row r="339" spans="2:36" s="36" customFormat="1" ht="88.5" customHeight="1" x14ac:dyDescent="0.35">
      <c r="B339" s="167"/>
      <c r="C339" s="167"/>
      <c r="D339" s="167"/>
      <c r="E339" s="166"/>
      <c r="F339" s="166"/>
      <c r="G339" s="166"/>
      <c r="H339" s="167"/>
      <c r="I339" s="167"/>
      <c r="J339" s="12" t="s">
        <v>127</v>
      </c>
      <c r="K339" s="8" t="s">
        <v>128</v>
      </c>
      <c r="L339" s="8" t="s">
        <v>85</v>
      </c>
      <c r="M339" s="53">
        <v>25</v>
      </c>
      <c r="N339" s="168"/>
      <c r="O339" s="167"/>
      <c r="P339" s="167"/>
      <c r="Q339" s="167"/>
      <c r="R339" s="170"/>
      <c r="S339" s="170"/>
      <c r="T339" s="171"/>
      <c r="U339" s="171"/>
      <c r="V339" s="198"/>
      <c r="W339" s="173"/>
      <c r="X339" s="173"/>
      <c r="Y339" s="173"/>
      <c r="Z339" s="173"/>
      <c r="AA339" s="173"/>
      <c r="AB339" s="173"/>
      <c r="AC339" s="168"/>
      <c r="AD339" s="175"/>
      <c r="AE339" s="175"/>
      <c r="AF339" s="167"/>
      <c r="AG339" s="168"/>
      <c r="AH339" s="168"/>
      <c r="AI339" s="168"/>
      <c r="AJ339" s="167"/>
    </row>
    <row r="340" spans="2:36" s="36" customFormat="1" ht="132" customHeight="1" x14ac:dyDescent="0.35">
      <c r="B340" s="167" t="s">
        <v>1096</v>
      </c>
      <c r="C340" s="167" t="s">
        <v>472</v>
      </c>
      <c r="D340" s="167" t="s">
        <v>106</v>
      </c>
      <c r="E340" s="166" t="s">
        <v>67</v>
      </c>
      <c r="F340" s="166" t="s">
        <v>134</v>
      </c>
      <c r="G340" s="166" t="s">
        <v>147</v>
      </c>
      <c r="H340" s="167" t="s">
        <v>70</v>
      </c>
      <c r="I340" s="167" t="s">
        <v>79</v>
      </c>
      <c r="J340" s="12" t="s">
        <v>212</v>
      </c>
      <c r="K340" s="8" t="s">
        <v>107</v>
      </c>
      <c r="L340" s="8" t="s">
        <v>86</v>
      </c>
      <c r="M340" s="8">
        <v>40</v>
      </c>
      <c r="N340" s="168" t="s">
        <v>108</v>
      </c>
      <c r="O340" s="167" t="s">
        <v>353</v>
      </c>
      <c r="P340" s="167" t="s">
        <v>75</v>
      </c>
      <c r="Q340" s="167" t="s">
        <v>76</v>
      </c>
      <c r="R340" s="170" t="s">
        <v>77</v>
      </c>
      <c r="S340" s="170" t="s">
        <v>109</v>
      </c>
      <c r="T340" s="171">
        <f>V340+Y340</f>
        <v>54000.060000000005</v>
      </c>
      <c r="U340" s="171">
        <f>T340/M341</f>
        <v>54000.060000000005</v>
      </c>
      <c r="V340" s="178">
        <v>45900.05</v>
      </c>
      <c r="W340" s="173" t="s">
        <v>79</v>
      </c>
      <c r="X340" s="173" t="s">
        <v>79</v>
      </c>
      <c r="Y340" s="173">
        <v>8100.01</v>
      </c>
      <c r="Z340" s="173" t="s">
        <v>98</v>
      </c>
      <c r="AA340" s="173" t="s">
        <v>79</v>
      </c>
      <c r="AB340" s="173">
        <v>13500.01</v>
      </c>
      <c r="AC340" s="168" t="s">
        <v>149</v>
      </c>
      <c r="AD340" s="175" t="s">
        <v>79</v>
      </c>
      <c r="AE340" s="175">
        <f>V340+Y340</f>
        <v>54000.060000000005</v>
      </c>
      <c r="AF340" s="168" t="s">
        <v>79</v>
      </c>
      <c r="AG340" s="168" t="s">
        <v>33</v>
      </c>
      <c r="AH340" s="168" t="s">
        <v>253</v>
      </c>
      <c r="AI340" s="168" t="s">
        <v>259</v>
      </c>
      <c r="AJ340" s="168"/>
    </row>
    <row r="341" spans="2:36" s="36" customFormat="1" ht="86.15" customHeight="1" x14ac:dyDescent="0.35">
      <c r="B341" s="167"/>
      <c r="C341" s="167"/>
      <c r="D341" s="167"/>
      <c r="E341" s="166"/>
      <c r="F341" s="166"/>
      <c r="G341" s="166"/>
      <c r="H341" s="167"/>
      <c r="I341" s="167"/>
      <c r="J341" s="12" t="s">
        <v>111</v>
      </c>
      <c r="K341" s="8" t="s">
        <v>112</v>
      </c>
      <c r="L341" s="8" t="s">
        <v>85</v>
      </c>
      <c r="M341" s="8">
        <v>1</v>
      </c>
      <c r="N341" s="168"/>
      <c r="O341" s="167"/>
      <c r="P341" s="167"/>
      <c r="Q341" s="167"/>
      <c r="R341" s="170"/>
      <c r="S341" s="170"/>
      <c r="T341" s="171"/>
      <c r="U341" s="171"/>
      <c r="V341" s="197"/>
      <c r="W341" s="173"/>
      <c r="X341" s="173"/>
      <c r="Y341" s="173"/>
      <c r="Z341" s="173"/>
      <c r="AA341" s="173"/>
      <c r="AB341" s="173"/>
      <c r="AC341" s="168"/>
      <c r="AD341" s="175"/>
      <c r="AE341" s="175"/>
      <c r="AF341" s="167"/>
      <c r="AG341" s="168"/>
      <c r="AH341" s="168"/>
      <c r="AI341" s="168"/>
      <c r="AJ341" s="167"/>
    </row>
    <row r="342" spans="2:36" s="36" customFormat="1" ht="59.15" customHeight="1" x14ac:dyDescent="0.35">
      <c r="B342" s="167"/>
      <c r="C342" s="167"/>
      <c r="D342" s="167"/>
      <c r="E342" s="166"/>
      <c r="F342" s="166"/>
      <c r="G342" s="166"/>
      <c r="H342" s="167"/>
      <c r="I342" s="167"/>
      <c r="J342" s="12" t="s">
        <v>127</v>
      </c>
      <c r="K342" s="8" t="s">
        <v>128</v>
      </c>
      <c r="L342" s="8" t="s">
        <v>85</v>
      </c>
      <c r="M342" s="53">
        <v>40</v>
      </c>
      <c r="N342" s="168"/>
      <c r="O342" s="167"/>
      <c r="P342" s="167"/>
      <c r="Q342" s="167"/>
      <c r="R342" s="170"/>
      <c r="S342" s="170"/>
      <c r="T342" s="171"/>
      <c r="U342" s="171"/>
      <c r="V342" s="198"/>
      <c r="W342" s="173"/>
      <c r="X342" s="173"/>
      <c r="Y342" s="173"/>
      <c r="Z342" s="173"/>
      <c r="AA342" s="173"/>
      <c r="AB342" s="173"/>
      <c r="AC342" s="168"/>
      <c r="AD342" s="175"/>
      <c r="AE342" s="175"/>
      <c r="AF342" s="167"/>
      <c r="AG342" s="168"/>
      <c r="AH342" s="168"/>
      <c r="AI342" s="168"/>
      <c r="AJ342" s="167"/>
    </row>
    <row r="343" spans="2:36" s="36" customFormat="1" ht="132" customHeight="1" x14ac:dyDescent="0.35">
      <c r="B343" s="179" t="s">
        <v>452</v>
      </c>
      <c r="C343" s="179" t="s">
        <v>453</v>
      </c>
      <c r="D343" s="179" t="s">
        <v>106</v>
      </c>
      <c r="E343" s="182" t="s">
        <v>67</v>
      </c>
      <c r="F343" s="194" t="s">
        <v>134</v>
      </c>
      <c r="G343" s="182" t="s">
        <v>147</v>
      </c>
      <c r="H343" s="199" t="s">
        <v>70</v>
      </c>
      <c r="I343" s="199" t="s">
        <v>79</v>
      </c>
      <c r="J343" s="12" t="s">
        <v>212</v>
      </c>
      <c r="K343" s="8" t="s">
        <v>107</v>
      </c>
      <c r="L343" s="8" t="s">
        <v>86</v>
      </c>
      <c r="M343" s="8">
        <v>40</v>
      </c>
      <c r="N343" s="206" t="s">
        <v>108</v>
      </c>
      <c r="O343" s="179" t="s">
        <v>454</v>
      </c>
      <c r="P343" s="179" t="s">
        <v>75</v>
      </c>
      <c r="Q343" s="179" t="s">
        <v>76</v>
      </c>
      <c r="R343" s="200" t="s">
        <v>77</v>
      </c>
      <c r="S343" s="200" t="s">
        <v>109</v>
      </c>
      <c r="T343" s="203">
        <f>V343+Y343</f>
        <v>128400</v>
      </c>
      <c r="U343" s="203">
        <f>T343/M344</f>
        <v>42800</v>
      </c>
      <c r="V343" s="178">
        <v>109140</v>
      </c>
      <c r="W343" s="178" t="s">
        <v>79</v>
      </c>
      <c r="X343" s="178" t="s">
        <v>79</v>
      </c>
      <c r="Y343" s="178">
        <v>19260</v>
      </c>
      <c r="Z343" s="178" t="s">
        <v>98</v>
      </c>
      <c r="AA343" s="178" t="s">
        <v>79</v>
      </c>
      <c r="AB343" s="178">
        <v>45113.52</v>
      </c>
      <c r="AC343" s="191" t="s">
        <v>149</v>
      </c>
      <c r="AD343" s="189" t="s">
        <v>79</v>
      </c>
      <c r="AE343" s="189">
        <f>V343+Y343</f>
        <v>128400</v>
      </c>
      <c r="AF343" s="191" t="s">
        <v>79</v>
      </c>
      <c r="AG343" s="191" t="s">
        <v>33</v>
      </c>
      <c r="AH343" s="206" t="s">
        <v>178</v>
      </c>
      <c r="AI343" s="191" t="s">
        <v>162</v>
      </c>
      <c r="AJ343" s="191"/>
    </row>
    <row r="344" spans="2:36" s="36" customFormat="1" ht="86.15" customHeight="1" x14ac:dyDescent="0.35">
      <c r="B344" s="180"/>
      <c r="C344" s="180"/>
      <c r="D344" s="180"/>
      <c r="E344" s="183"/>
      <c r="F344" s="183"/>
      <c r="G344" s="183"/>
      <c r="H344" s="180"/>
      <c r="I344" s="180"/>
      <c r="J344" s="12" t="s">
        <v>111</v>
      </c>
      <c r="K344" s="8" t="s">
        <v>112</v>
      </c>
      <c r="L344" s="8" t="s">
        <v>85</v>
      </c>
      <c r="M344" s="8">
        <v>3</v>
      </c>
      <c r="N344" s="192"/>
      <c r="O344" s="180"/>
      <c r="P344" s="180"/>
      <c r="Q344" s="180"/>
      <c r="R344" s="201"/>
      <c r="S344" s="201"/>
      <c r="T344" s="204"/>
      <c r="U344" s="204"/>
      <c r="V344" s="197"/>
      <c r="W344" s="197"/>
      <c r="X344" s="197"/>
      <c r="Y344" s="197"/>
      <c r="Z344" s="197"/>
      <c r="AA344" s="197"/>
      <c r="AB344" s="197"/>
      <c r="AC344" s="192"/>
      <c r="AD344" s="187"/>
      <c r="AE344" s="187"/>
      <c r="AF344" s="180"/>
      <c r="AG344" s="192"/>
      <c r="AH344" s="192"/>
      <c r="AI344" s="192"/>
      <c r="AJ344" s="180"/>
    </row>
    <row r="345" spans="2:36" s="36" customFormat="1" ht="59.15" customHeight="1" x14ac:dyDescent="0.35">
      <c r="B345" s="181"/>
      <c r="C345" s="181"/>
      <c r="D345" s="181"/>
      <c r="E345" s="184"/>
      <c r="F345" s="184"/>
      <c r="G345" s="184"/>
      <c r="H345" s="181"/>
      <c r="I345" s="181"/>
      <c r="J345" s="12" t="s">
        <v>127</v>
      </c>
      <c r="K345" s="8" t="s">
        <v>128</v>
      </c>
      <c r="L345" s="8" t="s">
        <v>85</v>
      </c>
      <c r="M345" s="53">
        <v>60</v>
      </c>
      <c r="N345" s="193"/>
      <c r="O345" s="181"/>
      <c r="P345" s="181"/>
      <c r="Q345" s="181"/>
      <c r="R345" s="202"/>
      <c r="S345" s="202"/>
      <c r="T345" s="205"/>
      <c r="U345" s="205"/>
      <c r="V345" s="198"/>
      <c r="W345" s="198"/>
      <c r="X345" s="198"/>
      <c r="Y345" s="198"/>
      <c r="Z345" s="198"/>
      <c r="AA345" s="198"/>
      <c r="AB345" s="198"/>
      <c r="AC345" s="193"/>
      <c r="AD345" s="188"/>
      <c r="AE345" s="188"/>
      <c r="AF345" s="181"/>
      <c r="AG345" s="193"/>
      <c r="AH345" s="193"/>
      <c r="AI345" s="193"/>
      <c r="AJ345" s="181"/>
    </row>
    <row r="346" spans="2:36" s="36" customFormat="1" ht="107.15" customHeight="1" x14ac:dyDescent="0.35">
      <c r="B346" s="167" t="s">
        <v>455</v>
      </c>
      <c r="C346" s="167" t="s">
        <v>456</v>
      </c>
      <c r="D346" s="167" t="s">
        <v>106</v>
      </c>
      <c r="E346" s="166" t="s">
        <v>67</v>
      </c>
      <c r="F346" s="166" t="s">
        <v>134</v>
      </c>
      <c r="G346" s="166" t="s">
        <v>147</v>
      </c>
      <c r="H346" s="167" t="s">
        <v>70</v>
      </c>
      <c r="I346" s="167" t="s">
        <v>79</v>
      </c>
      <c r="J346" s="12" t="s">
        <v>212</v>
      </c>
      <c r="K346" s="8" t="s">
        <v>107</v>
      </c>
      <c r="L346" s="8" t="s">
        <v>86</v>
      </c>
      <c r="M346" s="8">
        <v>40</v>
      </c>
      <c r="N346" s="168" t="s">
        <v>108</v>
      </c>
      <c r="O346" s="167" t="s">
        <v>454</v>
      </c>
      <c r="P346" s="167" t="s">
        <v>75</v>
      </c>
      <c r="Q346" s="167" t="s">
        <v>76</v>
      </c>
      <c r="R346" s="170" t="s">
        <v>77</v>
      </c>
      <c r="S346" s="170" t="s">
        <v>109</v>
      </c>
      <c r="T346" s="171">
        <f>V346+Y346</f>
        <v>85600</v>
      </c>
      <c r="U346" s="171">
        <f>T346/M347</f>
        <v>42800</v>
      </c>
      <c r="V346" s="178">
        <v>72760</v>
      </c>
      <c r="W346" s="173" t="s">
        <v>79</v>
      </c>
      <c r="X346" s="173" t="s">
        <v>79</v>
      </c>
      <c r="Y346" s="173">
        <v>12840</v>
      </c>
      <c r="Z346" s="173" t="s">
        <v>98</v>
      </c>
      <c r="AA346" s="173" t="s">
        <v>79</v>
      </c>
      <c r="AB346" s="173">
        <v>30075.68</v>
      </c>
      <c r="AC346" s="168" t="s">
        <v>149</v>
      </c>
      <c r="AD346" s="175" t="s">
        <v>79</v>
      </c>
      <c r="AE346" s="175">
        <f>V346+Y346</f>
        <v>85600</v>
      </c>
      <c r="AF346" s="168" t="s">
        <v>79</v>
      </c>
      <c r="AG346" s="168" t="s">
        <v>33</v>
      </c>
      <c r="AH346" s="168" t="s">
        <v>178</v>
      </c>
      <c r="AI346" s="168" t="s">
        <v>162</v>
      </c>
      <c r="AJ346" s="168"/>
    </row>
    <row r="347" spans="2:36" s="36" customFormat="1" ht="86.15" customHeight="1" x14ac:dyDescent="0.35">
      <c r="B347" s="167"/>
      <c r="C347" s="167"/>
      <c r="D347" s="167"/>
      <c r="E347" s="166"/>
      <c r="F347" s="166"/>
      <c r="G347" s="166"/>
      <c r="H347" s="167"/>
      <c r="I347" s="167"/>
      <c r="J347" s="12" t="s">
        <v>111</v>
      </c>
      <c r="K347" s="8" t="s">
        <v>112</v>
      </c>
      <c r="L347" s="8" t="s">
        <v>85</v>
      </c>
      <c r="M347" s="8">
        <v>2</v>
      </c>
      <c r="N347" s="168"/>
      <c r="O347" s="167"/>
      <c r="P347" s="167"/>
      <c r="Q347" s="167"/>
      <c r="R347" s="170"/>
      <c r="S347" s="170"/>
      <c r="T347" s="171"/>
      <c r="U347" s="171"/>
      <c r="V347" s="197"/>
      <c r="W347" s="173"/>
      <c r="X347" s="173"/>
      <c r="Y347" s="173"/>
      <c r="Z347" s="173"/>
      <c r="AA347" s="173"/>
      <c r="AB347" s="173"/>
      <c r="AC347" s="168"/>
      <c r="AD347" s="175"/>
      <c r="AE347" s="175"/>
      <c r="AF347" s="167"/>
      <c r="AG347" s="168"/>
      <c r="AH347" s="168"/>
      <c r="AI347" s="168"/>
      <c r="AJ347" s="167"/>
    </row>
    <row r="348" spans="2:36" s="36" customFormat="1" ht="59.15" customHeight="1" x14ac:dyDescent="0.35">
      <c r="B348" s="167"/>
      <c r="C348" s="167"/>
      <c r="D348" s="167"/>
      <c r="E348" s="166"/>
      <c r="F348" s="166"/>
      <c r="G348" s="166"/>
      <c r="H348" s="167"/>
      <c r="I348" s="167"/>
      <c r="J348" s="12" t="s">
        <v>127</v>
      </c>
      <c r="K348" s="8" t="s">
        <v>128</v>
      </c>
      <c r="L348" s="8" t="s">
        <v>85</v>
      </c>
      <c r="M348" s="53">
        <v>40</v>
      </c>
      <c r="N348" s="168"/>
      <c r="O348" s="167"/>
      <c r="P348" s="167"/>
      <c r="Q348" s="167"/>
      <c r="R348" s="170"/>
      <c r="S348" s="170"/>
      <c r="T348" s="171"/>
      <c r="U348" s="171"/>
      <c r="V348" s="198"/>
      <c r="W348" s="173"/>
      <c r="X348" s="173"/>
      <c r="Y348" s="173"/>
      <c r="Z348" s="173"/>
      <c r="AA348" s="173"/>
      <c r="AB348" s="173"/>
      <c r="AC348" s="168"/>
      <c r="AD348" s="175"/>
      <c r="AE348" s="175"/>
      <c r="AF348" s="167"/>
      <c r="AG348" s="168"/>
      <c r="AH348" s="168"/>
      <c r="AI348" s="168"/>
      <c r="AJ348" s="167"/>
    </row>
    <row r="349" spans="2:36" s="36" customFormat="1" ht="107.15" customHeight="1" x14ac:dyDescent="0.35">
      <c r="B349" s="177" t="s">
        <v>1092</v>
      </c>
      <c r="C349" s="177" t="s">
        <v>457</v>
      </c>
      <c r="D349" s="177" t="s">
        <v>106</v>
      </c>
      <c r="E349" s="259" t="s">
        <v>67</v>
      </c>
      <c r="F349" s="259" t="s">
        <v>134</v>
      </c>
      <c r="G349" s="259" t="s">
        <v>147</v>
      </c>
      <c r="H349" s="177" t="s">
        <v>70</v>
      </c>
      <c r="I349" s="177" t="s">
        <v>79</v>
      </c>
      <c r="J349" s="21" t="s">
        <v>212</v>
      </c>
      <c r="K349" s="29" t="s">
        <v>107</v>
      </c>
      <c r="L349" s="29" t="s">
        <v>86</v>
      </c>
      <c r="M349" s="29">
        <v>40</v>
      </c>
      <c r="N349" s="176" t="s">
        <v>108</v>
      </c>
      <c r="O349" s="177" t="s">
        <v>454</v>
      </c>
      <c r="P349" s="177" t="s">
        <v>75</v>
      </c>
      <c r="Q349" s="177" t="s">
        <v>76</v>
      </c>
      <c r="R349" s="323" t="s">
        <v>77</v>
      </c>
      <c r="S349" s="323" t="s">
        <v>109</v>
      </c>
      <c r="T349" s="245">
        <f>V349+Y349</f>
        <v>42800</v>
      </c>
      <c r="U349" s="245">
        <f>T349/M350</f>
        <v>42800</v>
      </c>
      <c r="V349" s="256">
        <v>36380</v>
      </c>
      <c r="W349" s="324" t="s">
        <v>79</v>
      </c>
      <c r="X349" s="324" t="s">
        <v>79</v>
      </c>
      <c r="Y349" s="324">
        <v>6420</v>
      </c>
      <c r="Z349" s="324" t="s">
        <v>98</v>
      </c>
      <c r="AA349" s="324" t="s">
        <v>79</v>
      </c>
      <c r="AB349" s="324">
        <v>15037.84</v>
      </c>
      <c r="AC349" s="176" t="s">
        <v>149</v>
      </c>
      <c r="AD349" s="366" t="s">
        <v>79</v>
      </c>
      <c r="AE349" s="366">
        <f>V349+Y349</f>
        <v>42800</v>
      </c>
      <c r="AF349" s="176" t="s">
        <v>79</v>
      </c>
      <c r="AG349" s="176" t="s">
        <v>33</v>
      </c>
      <c r="AH349" s="176" t="s">
        <v>161</v>
      </c>
      <c r="AI349" s="176" t="s">
        <v>162</v>
      </c>
      <c r="AJ349" s="176"/>
    </row>
    <row r="350" spans="2:36" s="36" customFormat="1" ht="86.15" customHeight="1" x14ac:dyDescent="0.35">
      <c r="B350" s="177"/>
      <c r="C350" s="177"/>
      <c r="D350" s="177"/>
      <c r="E350" s="259"/>
      <c r="F350" s="259"/>
      <c r="G350" s="259"/>
      <c r="H350" s="177"/>
      <c r="I350" s="177"/>
      <c r="J350" s="21" t="s">
        <v>111</v>
      </c>
      <c r="K350" s="29" t="s">
        <v>112</v>
      </c>
      <c r="L350" s="29" t="s">
        <v>85</v>
      </c>
      <c r="M350" s="29">
        <v>1</v>
      </c>
      <c r="N350" s="176"/>
      <c r="O350" s="177"/>
      <c r="P350" s="177"/>
      <c r="Q350" s="177"/>
      <c r="R350" s="323"/>
      <c r="S350" s="323"/>
      <c r="T350" s="245"/>
      <c r="U350" s="245"/>
      <c r="V350" s="257"/>
      <c r="W350" s="324"/>
      <c r="X350" s="324"/>
      <c r="Y350" s="324"/>
      <c r="Z350" s="324"/>
      <c r="AA350" s="324"/>
      <c r="AB350" s="324"/>
      <c r="AC350" s="176"/>
      <c r="AD350" s="366"/>
      <c r="AE350" s="366"/>
      <c r="AF350" s="177"/>
      <c r="AG350" s="176"/>
      <c r="AH350" s="176"/>
      <c r="AI350" s="176"/>
      <c r="AJ350" s="177"/>
    </row>
    <row r="351" spans="2:36" s="36" customFormat="1" ht="59.15" customHeight="1" x14ac:dyDescent="0.35">
      <c r="B351" s="177"/>
      <c r="C351" s="177"/>
      <c r="D351" s="177"/>
      <c r="E351" s="259"/>
      <c r="F351" s="259"/>
      <c r="G351" s="259"/>
      <c r="H351" s="177"/>
      <c r="I351" s="177"/>
      <c r="J351" s="21" t="s">
        <v>127</v>
      </c>
      <c r="K351" s="29" t="s">
        <v>128</v>
      </c>
      <c r="L351" s="29" t="s">
        <v>85</v>
      </c>
      <c r="M351" s="61">
        <v>20</v>
      </c>
      <c r="N351" s="176"/>
      <c r="O351" s="177"/>
      <c r="P351" s="177"/>
      <c r="Q351" s="177"/>
      <c r="R351" s="323"/>
      <c r="S351" s="323"/>
      <c r="T351" s="245"/>
      <c r="U351" s="245"/>
      <c r="V351" s="258"/>
      <c r="W351" s="324"/>
      <c r="X351" s="324"/>
      <c r="Y351" s="324"/>
      <c r="Z351" s="324"/>
      <c r="AA351" s="324"/>
      <c r="AB351" s="324"/>
      <c r="AC351" s="176"/>
      <c r="AD351" s="366"/>
      <c r="AE351" s="366"/>
      <c r="AF351" s="177"/>
      <c r="AG351" s="176"/>
      <c r="AH351" s="176"/>
      <c r="AI351" s="176"/>
      <c r="AJ351" s="177"/>
    </row>
    <row r="352" spans="2:36" s="36" customFormat="1" ht="107.15" customHeight="1" x14ac:dyDescent="0.35">
      <c r="B352" s="167" t="s">
        <v>458</v>
      </c>
      <c r="C352" s="167" t="s">
        <v>459</v>
      </c>
      <c r="D352" s="167" t="s">
        <v>106</v>
      </c>
      <c r="E352" s="166" t="s">
        <v>67</v>
      </c>
      <c r="F352" s="166" t="s">
        <v>134</v>
      </c>
      <c r="G352" s="166" t="s">
        <v>147</v>
      </c>
      <c r="H352" s="167" t="s">
        <v>70</v>
      </c>
      <c r="I352" s="167" t="s">
        <v>79</v>
      </c>
      <c r="J352" s="12" t="s">
        <v>212</v>
      </c>
      <c r="K352" s="8" t="s">
        <v>107</v>
      </c>
      <c r="L352" s="8" t="s">
        <v>86</v>
      </c>
      <c r="M352" s="8">
        <v>40</v>
      </c>
      <c r="N352" s="168" t="s">
        <v>108</v>
      </c>
      <c r="O352" s="167" t="s">
        <v>454</v>
      </c>
      <c r="P352" s="167" t="s">
        <v>75</v>
      </c>
      <c r="Q352" s="167" t="s">
        <v>76</v>
      </c>
      <c r="R352" s="170" t="s">
        <v>77</v>
      </c>
      <c r="S352" s="170" t="s">
        <v>109</v>
      </c>
      <c r="T352" s="171">
        <f>V352+Y352</f>
        <v>67196</v>
      </c>
      <c r="U352" s="171">
        <f>T352/M353</f>
        <v>67196</v>
      </c>
      <c r="V352" s="178">
        <v>57116.6</v>
      </c>
      <c r="W352" s="173" t="s">
        <v>79</v>
      </c>
      <c r="X352" s="173" t="s">
        <v>79</v>
      </c>
      <c r="Y352" s="173">
        <v>10079.4</v>
      </c>
      <c r="Z352" s="173" t="s">
        <v>98</v>
      </c>
      <c r="AA352" s="173" t="s">
        <v>79</v>
      </c>
      <c r="AB352" s="173">
        <v>23609.41</v>
      </c>
      <c r="AC352" s="168" t="s">
        <v>149</v>
      </c>
      <c r="AD352" s="175" t="s">
        <v>79</v>
      </c>
      <c r="AE352" s="175">
        <f>V352+Y352</f>
        <v>67196</v>
      </c>
      <c r="AF352" s="168" t="s">
        <v>79</v>
      </c>
      <c r="AG352" s="168" t="s">
        <v>33</v>
      </c>
      <c r="AH352" s="168" t="s">
        <v>161</v>
      </c>
      <c r="AI352" s="168" t="s">
        <v>180</v>
      </c>
      <c r="AJ352" s="168"/>
    </row>
    <row r="353" spans="2:36" s="36" customFormat="1" ht="86.15" customHeight="1" x14ac:dyDescent="0.35">
      <c r="B353" s="167"/>
      <c r="C353" s="167"/>
      <c r="D353" s="167"/>
      <c r="E353" s="166"/>
      <c r="F353" s="166"/>
      <c r="G353" s="166"/>
      <c r="H353" s="167"/>
      <c r="I353" s="167"/>
      <c r="J353" s="12" t="s">
        <v>111</v>
      </c>
      <c r="K353" s="8" t="s">
        <v>112</v>
      </c>
      <c r="L353" s="8" t="s">
        <v>85</v>
      </c>
      <c r="M353" s="8">
        <v>1</v>
      </c>
      <c r="N353" s="168"/>
      <c r="O353" s="167"/>
      <c r="P353" s="167"/>
      <c r="Q353" s="167"/>
      <c r="R353" s="170"/>
      <c r="S353" s="170"/>
      <c r="T353" s="171"/>
      <c r="U353" s="171"/>
      <c r="V353" s="197"/>
      <c r="W353" s="173"/>
      <c r="X353" s="173"/>
      <c r="Y353" s="173"/>
      <c r="Z353" s="173"/>
      <c r="AA353" s="173"/>
      <c r="AB353" s="173"/>
      <c r="AC353" s="168"/>
      <c r="AD353" s="175"/>
      <c r="AE353" s="175"/>
      <c r="AF353" s="167"/>
      <c r="AG353" s="168"/>
      <c r="AH353" s="168"/>
      <c r="AI353" s="168"/>
      <c r="AJ353" s="167"/>
    </row>
    <row r="354" spans="2:36" s="36" customFormat="1" ht="59.15" customHeight="1" x14ac:dyDescent="0.35">
      <c r="B354" s="167"/>
      <c r="C354" s="167"/>
      <c r="D354" s="167"/>
      <c r="E354" s="166"/>
      <c r="F354" s="166"/>
      <c r="G354" s="166"/>
      <c r="H354" s="167"/>
      <c r="I354" s="167"/>
      <c r="J354" s="12" t="s">
        <v>127</v>
      </c>
      <c r="K354" s="8" t="s">
        <v>128</v>
      </c>
      <c r="L354" s="8" t="s">
        <v>85</v>
      </c>
      <c r="M354" s="53">
        <v>40</v>
      </c>
      <c r="N354" s="168"/>
      <c r="O354" s="167"/>
      <c r="P354" s="167"/>
      <c r="Q354" s="167"/>
      <c r="R354" s="170"/>
      <c r="S354" s="170"/>
      <c r="T354" s="171"/>
      <c r="U354" s="171"/>
      <c r="V354" s="198"/>
      <c r="W354" s="173"/>
      <c r="X354" s="173"/>
      <c r="Y354" s="173"/>
      <c r="Z354" s="173"/>
      <c r="AA354" s="173"/>
      <c r="AB354" s="173"/>
      <c r="AC354" s="168"/>
      <c r="AD354" s="175"/>
      <c r="AE354" s="175"/>
      <c r="AF354" s="167"/>
      <c r="AG354" s="168"/>
      <c r="AH354" s="168"/>
      <c r="AI354" s="168"/>
      <c r="AJ354" s="167"/>
    </row>
    <row r="355" spans="2:36" s="36" customFormat="1" ht="107.15" customHeight="1" x14ac:dyDescent="0.35">
      <c r="B355" s="167" t="s">
        <v>460</v>
      </c>
      <c r="C355" s="167" t="s">
        <v>461</v>
      </c>
      <c r="D355" s="167" t="s">
        <v>106</v>
      </c>
      <c r="E355" s="166" t="s">
        <v>67</v>
      </c>
      <c r="F355" s="166" t="s">
        <v>134</v>
      </c>
      <c r="G355" s="166" t="s">
        <v>147</v>
      </c>
      <c r="H355" s="167" t="s">
        <v>70</v>
      </c>
      <c r="I355" s="167" t="s">
        <v>79</v>
      </c>
      <c r="J355" s="12" t="s">
        <v>212</v>
      </c>
      <c r="K355" s="8" t="s">
        <v>107</v>
      </c>
      <c r="L355" s="8" t="s">
        <v>86</v>
      </c>
      <c r="M355" s="8">
        <v>40</v>
      </c>
      <c r="N355" s="168" t="s">
        <v>108</v>
      </c>
      <c r="O355" s="167" t="s">
        <v>454</v>
      </c>
      <c r="P355" s="167" t="s">
        <v>75</v>
      </c>
      <c r="Q355" s="167" t="s">
        <v>76</v>
      </c>
      <c r="R355" s="170" t="s">
        <v>77</v>
      </c>
      <c r="S355" s="170" t="s">
        <v>109</v>
      </c>
      <c r="T355" s="171">
        <f>V355+Y355</f>
        <v>42800</v>
      </c>
      <c r="U355" s="171">
        <f>T355/M356</f>
        <v>42800</v>
      </c>
      <c r="V355" s="178">
        <v>36380</v>
      </c>
      <c r="W355" s="173" t="s">
        <v>79</v>
      </c>
      <c r="X355" s="173" t="s">
        <v>79</v>
      </c>
      <c r="Y355" s="173">
        <v>6420</v>
      </c>
      <c r="Z355" s="173" t="s">
        <v>98</v>
      </c>
      <c r="AA355" s="173" t="s">
        <v>79</v>
      </c>
      <c r="AB355" s="173">
        <v>15037.84</v>
      </c>
      <c r="AC355" s="168" t="s">
        <v>149</v>
      </c>
      <c r="AD355" s="175" t="s">
        <v>79</v>
      </c>
      <c r="AE355" s="175">
        <f>V355+Y355</f>
        <v>42800</v>
      </c>
      <c r="AF355" s="168" t="s">
        <v>79</v>
      </c>
      <c r="AG355" s="168" t="s">
        <v>33</v>
      </c>
      <c r="AH355" s="168" t="s">
        <v>161</v>
      </c>
      <c r="AI355" s="168" t="s">
        <v>180</v>
      </c>
      <c r="AJ355" s="168"/>
    </row>
    <row r="356" spans="2:36" s="36" customFormat="1" ht="86.15" customHeight="1" x14ac:dyDescent="0.35">
      <c r="B356" s="167"/>
      <c r="C356" s="167"/>
      <c r="D356" s="167"/>
      <c r="E356" s="166"/>
      <c r="F356" s="166"/>
      <c r="G356" s="166"/>
      <c r="H356" s="167"/>
      <c r="I356" s="167"/>
      <c r="J356" s="12" t="s">
        <v>111</v>
      </c>
      <c r="K356" s="8" t="s">
        <v>112</v>
      </c>
      <c r="L356" s="8" t="s">
        <v>85</v>
      </c>
      <c r="M356" s="8">
        <v>1</v>
      </c>
      <c r="N356" s="168"/>
      <c r="O356" s="167"/>
      <c r="P356" s="167"/>
      <c r="Q356" s="167"/>
      <c r="R356" s="170"/>
      <c r="S356" s="170"/>
      <c r="T356" s="171"/>
      <c r="U356" s="171"/>
      <c r="V356" s="197"/>
      <c r="W356" s="173"/>
      <c r="X356" s="173"/>
      <c r="Y356" s="173"/>
      <c r="Z356" s="173"/>
      <c r="AA356" s="173"/>
      <c r="AB356" s="173"/>
      <c r="AC356" s="168"/>
      <c r="AD356" s="175"/>
      <c r="AE356" s="175"/>
      <c r="AF356" s="167"/>
      <c r="AG356" s="168"/>
      <c r="AH356" s="168"/>
      <c r="AI356" s="168"/>
      <c r="AJ356" s="167"/>
    </row>
    <row r="357" spans="2:36" s="36" customFormat="1" ht="59.15" customHeight="1" x14ac:dyDescent="0.35">
      <c r="B357" s="167"/>
      <c r="C357" s="167"/>
      <c r="D357" s="167"/>
      <c r="E357" s="166"/>
      <c r="F357" s="166"/>
      <c r="G357" s="166"/>
      <c r="H357" s="167"/>
      <c r="I357" s="167"/>
      <c r="J357" s="12" t="s">
        <v>127</v>
      </c>
      <c r="K357" s="8" t="s">
        <v>128</v>
      </c>
      <c r="L357" s="8" t="s">
        <v>85</v>
      </c>
      <c r="M357" s="53">
        <v>20</v>
      </c>
      <c r="N357" s="168"/>
      <c r="O357" s="167"/>
      <c r="P357" s="167"/>
      <c r="Q357" s="167"/>
      <c r="R357" s="170"/>
      <c r="S357" s="170"/>
      <c r="T357" s="171"/>
      <c r="U357" s="171"/>
      <c r="V357" s="198"/>
      <c r="W357" s="173"/>
      <c r="X357" s="173"/>
      <c r="Y357" s="173"/>
      <c r="Z357" s="173"/>
      <c r="AA357" s="173"/>
      <c r="AB357" s="173"/>
      <c r="AC357" s="168"/>
      <c r="AD357" s="175"/>
      <c r="AE357" s="175"/>
      <c r="AF357" s="167"/>
      <c r="AG357" s="168"/>
      <c r="AH357" s="168"/>
      <c r="AI357" s="168"/>
      <c r="AJ357" s="167"/>
    </row>
    <row r="358" spans="2:36" s="36" customFormat="1" ht="107.15" customHeight="1" x14ac:dyDescent="0.35">
      <c r="B358" s="167" t="s">
        <v>462</v>
      </c>
      <c r="C358" s="167" t="s">
        <v>463</v>
      </c>
      <c r="D358" s="167" t="s">
        <v>106</v>
      </c>
      <c r="E358" s="166" t="s">
        <v>67</v>
      </c>
      <c r="F358" s="166" t="s">
        <v>134</v>
      </c>
      <c r="G358" s="166" t="s">
        <v>147</v>
      </c>
      <c r="H358" s="167" t="s">
        <v>70</v>
      </c>
      <c r="I358" s="167" t="s">
        <v>79</v>
      </c>
      <c r="J358" s="12" t="s">
        <v>212</v>
      </c>
      <c r="K358" s="8" t="s">
        <v>107</v>
      </c>
      <c r="L358" s="8" t="s">
        <v>86</v>
      </c>
      <c r="M358" s="8">
        <v>40</v>
      </c>
      <c r="N358" s="168" t="s">
        <v>108</v>
      </c>
      <c r="O358" s="167" t="s">
        <v>454</v>
      </c>
      <c r="P358" s="167" t="s">
        <v>75</v>
      </c>
      <c r="Q358" s="167" t="s">
        <v>76</v>
      </c>
      <c r="R358" s="170" t="s">
        <v>77</v>
      </c>
      <c r="S358" s="170" t="s">
        <v>109</v>
      </c>
      <c r="T358" s="171">
        <f>V358+Y358</f>
        <v>85600</v>
      </c>
      <c r="U358" s="171">
        <f>T358/M359</f>
        <v>42800</v>
      </c>
      <c r="V358" s="178">
        <v>72760</v>
      </c>
      <c r="W358" s="173" t="s">
        <v>79</v>
      </c>
      <c r="X358" s="173" t="s">
        <v>79</v>
      </c>
      <c r="Y358" s="173">
        <v>12840</v>
      </c>
      <c r="Z358" s="173" t="s">
        <v>98</v>
      </c>
      <c r="AA358" s="173" t="s">
        <v>79</v>
      </c>
      <c r="AB358" s="173">
        <v>30075.68</v>
      </c>
      <c r="AC358" s="168" t="s">
        <v>149</v>
      </c>
      <c r="AD358" s="175" t="s">
        <v>79</v>
      </c>
      <c r="AE358" s="175">
        <f>V358+Y358</f>
        <v>85600</v>
      </c>
      <c r="AF358" s="168" t="s">
        <v>79</v>
      </c>
      <c r="AG358" s="168" t="s">
        <v>33</v>
      </c>
      <c r="AH358" s="168" t="s">
        <v>180</v>
      </c>
      <c r="AI358" s="168" t="s">
        <v>183</v>
      </c>
      <c r="AJ358" s="168"/>
    </row>
    <row r="359" spans="2:36" s="36" customFormat="1" ht="86.15" customHeight="1" x14ac:dyDescent="0.35">
      <c r="B359" s="167"/>
      <c r="C359" s="167"/>
      <c r="D359" s="167"/>
      <c r="E359" s="166"/>
      <c r="F359" s="166"/>
      <c r="G359" s="166"/>
      <c r="H359" s="167"/>
      <c r="I359" s="167"/>
      <c r="J359" s="12" t="s">
        <v>111</v>
      </c>
      <c r="K359" s="8" t="s">
        <v>112</v>
      </c>
      <c r="L359" s="8" t="s">
        <v>85</v>
      </c>
      <c r="M359" s="8">
        <v>2</v>
      </c>
      <c r="N359" s="168"/>
      <c r="O359" s="167"/>
      <c r="P359" s="167"/>
      <c r="Q359" s="167"/>
      <c r="R359" s="170"/>
      <c r="S359" s="170"/>
      <c r="T359" s="171"/>
      <c r="U359" s="171"/>
      <c r="V359" s="197"/>
      <c r="W359" s="173"/>
      <c r="X359" s="173"/>
      <c r="Y359" s="173"/>
      <c r="Z359" s="173"/>
      <c r="AA359" s="173"/>
      <c r="AB359" s="173"/>
      <c r="AC359" s="168"/>
      <c r="AD359" s="175"/>
      <c r="AE359" s="175"/>
      <c r="AF359" s="167"/>
      <c r="AG359" s="168"/>
      <c r="AH359" s="168"/>
      <c r="AI359" s="168"/>
      <c r="AJ359" s="167"/>
    </row>
    <row r="360" spans="2:36" s="36" customFormat="1" ht="59.15" customHeight="1" x14ac:dyDescent="0.35">
      <c r="B360" s="167"/>
      <c r="C360" s="167"/>
      <c r="D360" s="167"/>
      <c r="E360" s="166"/>
      <c r="F360" s="166"/>
      <c r="G360" s="166"/>
      <c r="H360" s="167"/>
      <c r="I360" s="167"/>
      <c r="J360" s="12" t="s">
        <v>127</v>
      </c>
      <c r="K360" s="8" t="s">
        <v>128</v>
      </c>
      <c r="L360" s="8" t="s">
        <v>85</v>
      </c>
      <c r="M360" s="53">
        <v>40</v>
      </c>
      <c r="N360" s="168"/>
      <c r="O360" s="167"/>
      <c r="P360" s="167"/>
      <c r="Q360" s="167"/>
      <c r="R360" s="170"/>
      <c r="S360" s="170"/>
      <c r="T360" s="171"/>
      <c r="U360" s="171"/>
      <c r="V360" s="198"/>
      <c r="W360" s="173"/>
      <c r="X360" s="173"/>
      <c r="Y360" s="173"/>
      <c r="Z360" s="173"/>
      <c r="AA360" s="173"/>
      <c r="AB360" s="173"/>
      <c r="AC360" s="168"/>
      <c r="AD360" s="175"/>
      <c r="AE360" s="175"/>
      <c r="AF360" s="167"/>
      <c r="AG360" s="168"/>
      <c r="AH360" s="168"/>
      <c r="AI360" s="168"/>
      <c r="AJ360" s="167"/>
    </row>
    <row r="361" spans="2:36" ht="52" customHeight="1" x14ac:dyDescent="0.3">
      <c r="B361" s="167" t="s">
        <v>464</v>
      </c>
      <c r="C361" s="167" t="s">
        <v>465</v>
      </c>
      <c r="D361" s="167" t="s">
        <v>66</v>
      </c>
      <c r="E361" s="166" t="s">
        <v>67</v>
      </c>
      <c r="F361" s="166" t="s">
        <v>132</v>
      </c>
      <c r="G361" s="166" t="s">
        <v>69</v>
      </c>
      <c r="H361" s="167" t="s">
        <v>70</v>
      </c>
      <c r="I361" s="167" t="s">
        <v>79</v>
      </c>
      <c r="J361" s="12" t="s">
        <v>113</v>
      </c>
      <c r="K361" s="8" t="s">
        <v>114</v>
      </c>
      <c r="L361" s="8" t="s">
        <v>115</v>
      </c>
      <c r="M361" s="8">
        <v>1.5</v>
      </c>
      <c r="N361" s="168" t="s">
        <v>108</v>
      </c>
      <c r="O361" s="167" t="s">
        <v>454</v>
      </c>
      <c r="P361" s="167" t="s">
        <v>75</v>
      </c>
      <c r="Q361" s="167" t="s">
        <v>76</v>
      </c>
      <c r="R361" s="170" t="s">
        <v>77</v>
      </c>
      <c r="S361" s="170" t="s">
        <v>109</v>
      </c>
      <c r="T361" s="171">
        <f>V361+Y361</f>
        <v>113955</v>
      </c>
      <c r="U361" s="171">
        <f>T361/M362</f>
        <v>56977.5</v>
      </c>
      <c r="V361" s="173">
        <v>96861.75</v>
      </c>
      <c r="W361" s="173" t="s">
        <v>79</v>
      </c>
      <c r="X361" s="173" t="s">
        <v>79</v>
      </c>
      <c r="Y361" s="173">
        <v>17093.25</v>
      </c>
      <c r="Z361" s="173" t="s">
        <v>79</v>
      </c>
      <c r="AA361" s="173" t="s">
        <v>79</v>
      </c>
      <c r="AB361" s="173">
        <v>40038.239999999998</v>
      </c>
      <c r="AC361" s="168" t="s">
        <v>80</v>
      </c>
      <c r="AD361" s="175" t="s">
        <v>79</v>
      </c>
      <c r="AE361" s="175">
        <f>V361+Y361</f>
        <v>113955</v>
      </c>
      <c r="AF361" s="168" t="s">
        <v>79</v>
      </c>
      <c r="AG361" s="168" t="s">
        <v>33</v>
      </c>
      <c r="AH361" s="168" t="s">
        <v>165</v>
      </c>
      <c r="AI361" s="168" t="s">
        <v>365</v>
      </c>
      <c r="AJ361" s="168"/>
    </row>
    <row r="362" spans="2:36" ht="52" x14ac:dyDescent="0.3">
      <c r="B362" s="167"/>
      <c r="C362" s="167"/>
      <c r="D362" s="167"/>
      <c r="E362" s="166"/>
      <c r="F362" s="166"/>
      <c r="G362" s="166"/>
      <c r="H362" s="167"/>
      <c r="I362" s="167"/>
      <c r="J362" s="12" t="s">
        <v>116</v>
      </c>
      <c r="K362" s="8" t="s">
        <v>117</v>
      </c>
      <c r="L362" s="8" t="s">
        <v>85</v>
      </c>
      <c r="M362" s="8">
        <v>2</v>
      </c>
      <c r="N362" s="168"/>
      <c r="O362" s="167"/>
      <c r="P362" s="167"/>
      <c r="Q362" s="167"/>
      <c r="R362" s="170"/>
      <c r="S362" s="170"/>
      <c r="T362" s="171"/>
      <c r="U362" s="171"/>
      <c r="V362" s="173"/>
      <c r="W362" s="173"/>
      <c r="X362" s="173"/>
      <c r="Y362" s="173"/>
      <c r="Z362" s="173"/>
      <c r="AA362" s="173"/>
      <c r="AB362" s="173"/>
      <c r="AC362" s="168"/>
      <c r="AD362" s="175"/>
      <c r="AE362" s="175"/>
      <c r="AF362" s="167"/>
      <c r="AG362" s="168"/>
      <c r="AH362" s="168"/>
      <c r="AI362" s="168"/>
      <c r="AJ362" s="167"/>
    </row>
    <row r="363" spans="2:36" ht="39" x14ac:dyDescent="0.3">
      <c r="B363" s="167"/>
      <c r="C363" s="167"/>
      <c r="D363" s="167"/>
      <c r="E363" s="166"/>
      <c r="F363" s="166"/>
      <c r="G363" s="166"/>
      <c r="H363" s="167"/>
      <c r="I363" s="167"/>
      <c r="J363" s="12" t="s">
        <v>213</v>
      </c>
      <c r="K363" s="8" t="s">
        <v>118</v>
      </c>
      <c r="L363" s="8" t="s">
        <v>119</v>
      </c>
      <c r="M363" s="8">
        <v>2</v>
      </c>
      <c r="N363" s="168"/>
      <c r="O363" s="167"/>
      <c r="P363" s="167"/>
      <c r="Q363" s="167"/>
      <c r="R363" s="170"/>
      <c r="S363" s="170"/>
      <c r="T363" s="171"/>
      <c r="U363" s="171"/>
      <c r="V363" s="173"/>
      <c r="W363" s="173"/>
      <c r="X363" s="173"/>
      <c r="Y363" s="173"/>
      <c r="Z363" s="173"/>
      <c r="AA363" s="173"/>
      <c r="AB363" s="173"/>
      <c r="AC363" s="168"/>
      <c r="AD363" s="175"/>
      <c r="AE363" s="175"/>
      <c r="AF363" s="167"/>
      <c r="AG363" s="168"/>
      <c r="AH363" s="168"/>
      <c r="AI363" s="168"/>
      <c r="AJ363" s="167"/>
    </row>
    <row r="364" spans="2:36" ht="26" x14ac:dyDescent="0.3">
      <c r="B364" s="167"/>
      <c r="C364" s="167"/>
      <c r="D364" s="167"/>
      <c r="E364" s="166"/>
      <c r="F364" s="166"/>
      <c r="G364" s="166"/>
      <c r="H364" s="167"/>
      <c r="I364" s="167"/>
      <c r="J364" s="12" t="s">
        <v>120</v>
      </c>
      <c r="K364" s="8" t="s">
        <v>121</v>
      </c>
      <c r="L364" s="8" t="s">
        <v>119</v>
      </c>
      <c r="M364" s="53">
        <v>2</v>
      </c>
      <c r="N364" s="168"/>
      <c r="O364" s="167"/>
      <c r="P364" s="167"/>
      <c r="Q364" s="167"/>
      <c r="R364" s="170"/>
      <c r="S364" s="170"/>
      <c r="T364" s="171"/>
      <c r="U364" s="171"/>
      <c r="V364" s="173"/>
      <c r="W364" s="173"/>
      <c r="X364" s="173"/>
      <c r="Y364" s="173"/>
      <c r="Z364" s="173"/>
      <c r="AA364" s="173"/>
      <c r="AB364" s="173"/>
      <c r="AC364" s="168"/>
      <c r="AD364" s="175"/>
      <c r="AE364" s="175"/>
      <c r="AF364" s="167"/>
      <c r="AG364" s="168"/>
      <c r="AH364" s="168"/>
      <c r="AI364" s="168"/>
      <c r="AJ364" s="167"/>
    </row>
    <row r="365" spans="2:36" ht="52" customHeight="1" x14ac:dyDescent="0.3">
      <c r="B365" s="167" t="s">
        <v>466</v>
      </c>
      <c r="C365" s="167" t="s">
        <v>465</v>
      </c>
      <c r="D365" s="167" t="s">
        <v>66</v>
      </c>
      <c r="E365" s="166" t="s">
        <v>67</v>
      </c>
      <c r="F365" s="166" t="s">
        <v>132</v>
      </c>
      <c r="G365" s="166" t="s">
        <v>69</v>
      </c>
      <c r="H365" s="167" t="s">
        <v>70</v>
      </c>
      <c r="I365" s="167" t="s">
        <v>79</v>
      </c>
      <c r="J365" s="12" t="s">
        <v>113</v>
      </c>
      <c r="K365" s="8" t="s">
        <v>114</v>
      </c>
      <c r="L365" s="8" t="s">
        <v>115</v>
      </c>
      <c r="M365" s="8">
        <v>2</v>
      </c>
      <c r="N365" s="168" t="s">
        <v>108</v>
      </c>
      <c r="O365" s="167" t="s">
        <v>467</v>
      </c>
      <c r="P365" s="167" t="s">
        <v>75</v>
      </c>
      <c r="Q365" s="167" t="s">
        <v>76</v>
      </c>
      <c r="R365" s="170" t="s">
        <v>77</v>
      </c>
      <c r="S365" s="170" t="s">
        <v>109</v>
      </c>
      <c r="T365" s="171">
        <f>V365+Y365</f>
        <v>151940</v>
      </c>
      <c r="U365" s="171">
        <f>T365/M366</f>
        <v>75970</v>
      </c>
      <c r="V365" s="173">
        <v>129149</v>
      </c>
      <c r="W365" s="173" t="s">
        <v>79</v>
      </c>
      <c r="X365" s="173" t="s">
        <v>79</v>
      </c>
      <c r="Y365" s="173">
        <v>22791</v>
      </c>
      <c r="Z365" s="173" t="s">
        <v>79</v>
      </c>
      <c r="AA365" s="173" t="s">
        <v>79</v>
      </c>
      <c r="AB365" s="173">
        <v>53384.32</v>
      </c>
      <c r="AC365" s="168" t="s">
        <v>80</v>
      </c>
      <c r="AD365" s="175" t="s">
        <v>79</v>
      </c>
      <c r="AE365" s="175">
        <f>V365+Y365</f>
        <v>151940</v>
      </c>
      <c r="AF365" s="168" t="s">
        <v>79</v>
      </c>
      <c r="AG365" s="168" t="s">
        <v>33</v>
      </c>
      <c r="AH365" s="168" t="s">
        <v>165</v>
      </c>
      <c r="AI365" s="168" t="s">
        <v>365</v>
      </c>
      <c r="AJ365" s="168"/>
    </row>
    <row r="366" spans="2:36" ht="52" x14ac:dyDescent="0.3">
      <c r="B366" s="167"/>
      <c r="C366" s="167"/>
      <c r="D366" s="167"/>
      <c r="E366" s="166"/>
      <c r="F366" s="166"/>
      <c r="G366" s="166"/>
      <c r="H366" s="167"/>
      <c r="I366" s="167"/>
      <c r="J366" s="12" t="s">
        <v>116</v>
      </c>
      <c r="K366" s="8" t="s">
        <v>117</v>
      </c>
      <c r="L366" s="8" t="s">
        <v>85</v>
      </c>
      <c r="M366" s="8">
        <v>2</v>
      </c>
      <c r="N366" s="168"/>
      <c r="O366" s="167"/>
      <c r="P366" s="167"/>
      <c r="Q366" s="167"/>
      <c r="R366" s="170"/>
      <c r="S366" s="170"/>
      <c r="T366" s="171"/>
      <c r="U366" s="171"/>
      <c r="V366" s="173"/>
      <c r="W366" s="173"/>
      <c r="X366" s="173"/>
      <c r="Y366" s="173"/>
      <c r="Z366" s="173"/>
      <c r="AA366" s="173"/>
      <c r="AB366" s="173"/>
      <c r="AC366" s="168"/>
      <c r="AD366" s="175"/>
      <c r="AE366" s="175"/>
      <c r="AF366" s="167"/>
      <c r="AG366" s="168"/>
      <c r="AH366" s="168"/>
      <c r="AI366" s="168"/>
      <c r="AJ366" s="167"/>
    </row>
    <row r="367" spans="2:36" ht="39" x14ac:dyDescent="0.3">
      <c r="B367" s="167"/>
      <c r="C367" s="167"/>
      <c r="D367" s="167"/>
      <c r="E367" s="166"/>
      <c r="F367" s="166"/>
      <c r="G367" s="166"/>
      <c r="H367" s="167"/>
      <c r="I367" s="167"/>
      <c r="J367" s="12" t="s">
        <v>213</v>
      </c>
      <c r="K367" s="8" t="s">
        <v>118</v>
      </c>
      <c r="L367" s="8" t="s">
        <v>119</v>
      </c>
      <c r="M367" s="8">
        <v>2</v>
      </c>
      <c r="N367" s="168"/>
      <c r="O367" s="167"/>
      <c r="P367" s="167"/>
      <c r="Q367" s="167"/>
      <c r="R367" s="170"/>
      <c r="S367" s="170"/>
      <c r="T367" s="171"/>
      <c r="U367" s="171"/>
      <c r="V367" s="173"/>
      <c r="W367" s="173"/>
      <c r="X367" s="173"/>
      <c r="Y367" s="173"/>
      <c r="Z367" s="173"/>
      <c r="AA367" s="173"/>
      <c r="AB367" s="173"/>
      <c r="AC367" s="168"/>
      <c r="AD367" s="175"/>
      <c r="AE367" s="175"/>
      <c r="AF367" s="167"/>
      <c r="AG367" s="168"/>
      <c r="AH367" s="168"/>
      <c r="AI367" s="168"/>
      <c r="AJ367" s="167"/>
    </row>
    <row r="368" spans="2:36" ht="26" x14ac:dyDescent="0.3">
      <c r="B368" s="167"/>
      <c r="C368" s="167"/>
      <c r="D368" s="167"/>
      <c r="E368" s="166"/>
      <c r="F368" s="166"/>
      <c r="G368" s="166"/>
      <c r="H368" s="167"/>
      <c r="I368" s="167"/>
      <c r="J368" s="12" t="s">
        <v>120</v>
      </c>
      <c r="K368" s="8" t="s">
        <v>121</v>
      </c>
      <c r="L368" s="8" t="s">
        <v>119</v>
      </c>
      <c r="M368" s="53">
        <v>2</v>
      </c>
      <c r="N368" s="168"/>
      <c r="O368" s="167"/>
      <c r="P368" s="167"/>
      <c r="Q368" s="167"/>
      <c r="R368" s="170"/>
      <c r="S368" s="170"/>
      <c r="T368" s="171"/>
      <c r="U368" s="171"/>
      <c r="V368" s="173"/>
      <c r="W368" s="173"/>
      <c r="X368" s="173"/>
      <c r="Y368" s="173"/>
      <c r="Z368" s="173"/>
      <c r="AA368" s="173"/>
      <c r="AB368" s="173"/>
      <c r="AC368" s="168"/>
      <c r="AD368" s="175"/>
      <c r="AE368" s="175"/>
      <c r="AF368" s="167"/>
      <c r="AG368" s="168"/>
      <c r="AH368" s="168"/>
      <c r="AI368" s="168"/>
      <c r="AJ368" s="167"/>
    </row>
    <row r="369" spans="2:36" s="36" customFormat="1" ht="132" customHeight="1" x14ac:dyDescent="0.35">
      <c r="B369" s="167" t="s">
        <v>468</v>
      </c>
      <c r="C369" s="167" t="s">
        <v>453</v>
      </c>
      <c r="D369" s="167" t="s">
        <v>106</v>
      </c>
      <c r="E369" s="166" t="s">
        <v>67</v>
      </c>
      <c r="F369" s="166" t="s">
        <v>134</v>
      </c>
      <c r="G369" s="166" t="s">
        <v>147</v>
      </c>
      <c r="H369" s="167" t="s">
        <v>70</v>
      </c>
      <c r="I369" s="167" t="s">
        <v>79</v>
      </c>
      <c r="J369" s="12" t="s">
        <v>212</v>
      </c>
      <c r="K369" s="8" t="s">
        <v>107</v>
      </c>
      <c r="L369" s="8" t="s">
        <v>86</v>
      </c>
      <c r="M369" s="8">
        <v>40</v>
      </c>
      <c r="N369" s="168" t="s">
        <v>108</v>
      </c>
      <c r="O369" s="167" t="s">
        <v>467</v>
      </c>
      <c r="P369" s="167" t="s">
        <v>75</v>
      </c>
      <c r="Q369" s="167" t="s">
        <v>76</v>
      </c>
      <c r="R369" s="170" t="s">
        <v>77</v>
      </c>
      <c r="S369" s="170" t="s">
        <v>109</v>
      </c>
      <c r="T369" s="171">
        <f>V369+Y369</f>
        <v>128400</v>
      </c>
      <c r="U369" s="171">
        <f>T369/M370</f>
        <v>42800</v>
      </c>
      <c r="V369" s="178">
        <v>109140</v>
      </c>
      <c r="W369" s="173" t="s">
        <v>79</v>
      </c>
      <c r="X369" s="173" t="s">
        <v>79</v>
      </c>
      <c r="Y369" s="173">
        <v>19260</v>
      </c>
      <c r="Z369" s="173" t="s">
        <v>98</v>
      </c>
      <c r="AA369" s="173" t="s">
        <v>79</v>
      </c>
      <c r="AB369" s="173">
        <v>45113.51</v>
      </c>
      <c r="AC369" s="168" t="s">
        <v>149</v>
      </c>
      <c r="AD369" s="175" t="s">
        <v>79</v>
      </c>
      <c r="AE369" s="175">
        <f>V369+Y369</f>
        <v>128400</v>
      </c>
      <c r="AF369" s="168" t="s">
        <v>79</v>
      </c>
      <c r="AG369" s="168" t="s">
        <v>33</v>
      </c>
      <c r="AH369" s="168" t="s">
        <v>252</v>
      </c>
      <c r="AI369" s="168" t="s">
        <v>257</v>
      </c>
      <c r="AJ369" s="168"/>
    </row>
    <row r="370" spans="2:36" s="36" customFormat="1" ht="86.15" customHeight="1" x14ac:dyDescent="0.35">
      <c r="B370" s="167"/>
      <c r="C370" s="167"/>
      <c r="D370" s="167"/>
      <c r="E370" s="166"/>
      <c r="F370" s="166"/>
      <c r="G370" s="166"/>
      <c r="H370" s="167"/>
      <c r="I370" s="167"/>
      <c r="J370" s="12" t="s">
        <v>111</v>
      </c>
      <c r="K370" s="8" t="s">
        <v>112</v>
      </c>
      <c r="L370" s="8" t="s">
        <v>85</v>
      </c>
      <c r="M370" s="8">
        <v>3</v>
      </c>
      <c r="N370" s="168"/>
      <c r="O370" s="167"/>
      <c r="P370" s="167"/>
      <c r="Q370" s="167"/>
      <c r="R370" s="170"/>
      <c r="S370" s="170"/>
      <c r="T370" s="171"/>
      <c r="U370" s="171"/>
      <c r="V370" s="197"/>
      <c r="W370" s="173"/>
      <c r="X370" s="173"/>
      <c r="Y370" s="173"/>
      <c r="Z370" s="173"/>
      <c r="AA370" s="173"/>
      <c r="AB370" s="173"/>
      <c r="AC370" s="168"/>
      <c r="AD370" s="175"/>
      <c r="AE370" s="175"/>
      <c r="AF370" s="167"/>
      <c r="AG370" s="168"/>
      <c r="AH370" s="168"/>
      <c r="AI370" s="168"/>
      <c r="AJ370" s="167"/>
    </row>
    <row r="371" spans="2:36" s="36" customFormat="1" ht="59.15" customHeight="1" x14ac:dyDescent="0.35">
      <c r="B371" s="167"/>
      <c r="C371" s="167"/>
      <c r="D371" s="167"/>
      <c r="E371" s="166"/>
      <c r="F371" s="166"/>
      <c r="G371" s="166"/>
      <c r="H371" s="167"/>
      <c r="I371" s="167"/>
      <c r="J371" s="12" t="s">
        <v>127</v>
      </c>
      <c r="K371" s="8" t="s">
        <v>128</v>
      </c>
      <c r="L371" s="8" t="s">
        <v>85</v>
      </c>
      <c r="M371" s="53">
        <v>60</v>
      </c>
      <c r="N371" s="168"/>
      <c r="O371" s="167"/>
      <c r="P371" s="167"/>
      <c r="Q371" s="167"/>
      <c r="R371" s="170"/>
      <c r="S371" s="170"/>
      <c r="T371" s="171"/>
      <c r="U371" s="171"/>
      <c r="V371" s="198"/>
      <c r="W371" s="173"/>
      <c r="X371" s="173"/>
      <c r="Y371" s="173"/>
      <c r="Z371" s="173"/>
      <c r="AA371" s="173"/>
      <c r="AB371" s="173"/>
      <c r="AC371" s="168"/>
      <c r="AD371" s="175"/>
      <c r="AE371" s="175"/>
      <c r="AF371" s="167"/>
      <c r="AG371" s="168"/>
      <c r="AH371" s="168"/>
      <c r="AI371" s="168"/>
      <c r="AJ371" s="167"/>
    </row>
    <row r="372" spans="2:36" s="36" customFormat="1" ht="89.15" customHeight="1" x14ac:dyDescent="0.35">
      <c r="B372" s="167" t="s">
        <v>469</v>
      </c>
      <c r="C372" s="167" t="s">
        <v>470</v>
      </c>
      <c r="D372" s="167" t="s">
        <v>106</v>
      </c>
      <c r="E372" s="166" t="s">
        <v>67</v>
      </c>
      <c r="F372" s="166" t="s">
        <v>134</v>
      </c>
      <c r="G372" s="166" t="s">
        <v>147</v>
      </c>
      <c r="H372" s="167" t="s">
        <v>70</v>
      </c>
      <c r="I372" s="167" t="s">
        <v>79</v>
      </c>
      <c r="J372" s="30" t="s">
        <v>212</v>
      </c>
      <c r="K372" s="15" t="s">
        <v>107</v>
      </c>
      <c r="L372" s="15" t="s">
        <v>86</v>
      </c>
      <c r="M372" s="15">
        <v>40</v>
      </c>
      <c r="N372" s="168" t="s">
        <v>108</v>
      </c>
      <c r="O372" s="167" t="s">
        <v>467</v>
      </c>
      <c r="P372" s="167" t="s">
        <v>75</v>
      </c>
      <c r="Q372" s="167" t="s">
        <v>76</v>
      </c>
      <c r="R372" s="170" t="s">
        <v>77</v>
      </c>
      <c r="S372" s="170" t="s">
        <v>109</v>
      </c>
      <c r="T372" s="171">
        <f>V372+Y372</f>
        <v>67196</v>
      </c>
      <c r="U372" s="171">
        <f>T372/M373</f>
        <v>67196</v>
      </c>
      <c r="V372" s="178">
        <v>57116.6</v>
      </c>
      <c r="W372" s="173" t="s">
        <v>79</v>
      </c>
      <c r="X372" s="173" t="s">
        <v>79</v>
      </c>
      <c r="Y372" s="173">
        <v>10079.4</v>
      </c>
      <c r="Z372" s="173" t="s">
        <v>98</v>
      </c>
      <c r="AA372" s="173" t="s">
        <v>79</v>
      </c>
      <c r="AB372" s="173">
        <v>23609.41</v>
      </c>
      <c r="AC372" s="168" t="s">
        <v>149</v>
      </c>
      <c r="AD372" s="175" t="s">
        <v>79</v>
      </c>
      <c r="AE372" s="175">
        <f>V372+Y372</f>
        <v>67196</v>
      </c>
      <c r="AF372" s="168" t="s">
        <v>79</v>
      </c>
      <c r="AG372" s="168" t="s">
        <v>33</v>
      </c>
      <c r="AH372" s="168" t="s">
        <v>253</v>
      </c>
      <c r="AI372" s="168" t="s">
        <v>259</v>
      </c>
      <c r="AJ372" s="168"/>
    </row>
    <row r="373" spans="2:36" s="36" customFormat="1" ht="86.15" customHeight="1" x14ac:dyDescent="0.35">
      <c r="B373" s="167"/>
      <c r="C373" s="167"/>
      <c r="D373" s="167"/>
      <c r="E373" s="166"/>
      <c r="F373" s="166"/>
      <c r="G373" s="166"/>
      <c r="H373" s="167"/>
      <c r="I373" s="167"/>
      <c r="J373" s="12" t="s">
        <v>111</v>
      </c>
      <c r="K373" s="8" t="s">
        <v>112</v>
      </c>
      <c r="L373" s="8" t="s">
        <v>85</v>
      </c>
      <c r="M373" s="8">
        <v>1</v>
      </c>
      <c r="N373" s="168"/>
      <c r="O373" s="167"/>
      <c r="P373" s="167"/>
      <c r="Q373" s="167"/>
      <c r="R373" s="170"/>
      <c r="S373" s="170"/>
      <c r="T373" s="171"/>
      <c r="U373" s="171"/>
      <c r="V373" s="197"/>
      <c r="W373" s="173"/>
      <c r="X373" s="173"/>
      <c r="Y373" s="173"/>
      <c r="Z373" s="173"/>
      <c r="AA373" s="173"/>
      <c r="AB373" s="173"/>
      <c r="AC373" s="168"/>
      <c r="AD373" s="175"/>
      <c r="AE373" s="175"/>
      <c r="AF373" s="167"/>
      <c r="AG373" s="168"/>
      <c r="AH373" s="168"/>
      <c r="AI373" s="168"/>
      <c r="AJ373" s="167"/>
    </row>
    <row r="374" spans="2:36" s="36" customFormat="1" ht="88.5" customHeight="1" x14ac:dyDescent="0.35">
      <c r="B374" s="167"/>
      <c r="C374" s="167"/>
      <c r="D374" s="167"/>
      <c r="E374" s="166"/>
      <c r="F374" s="166"/>
      <c r="G374" s="166"/>
      <c r="H374" s="167"/>
      <c r="I374" s="167"/>
      <c r="J374" s="12" t="s">
        <v>127</v>
      </c>
      <c r="K374" s="8" t="s">
        <v>128</v>
      </c>
      <c r="L374" s="8" t="s">
        <v>85</v>
      </c>
      <c r="M374" s="53">
        <v>40</v>
      </c>
      <c r="N374" s="168"/>
      <c r="O374" s="167"/>
      <c r="P374" s="167"/>
      <c r="Q374" s="167"/>
      <c r="R374" s="170"/>
      <c r="S374" s="170"/>
      <c r="T374" s="171"/>
      <c r="U374" s="171"/>
      <c r="V374" s="198"/>
      <c r="W374" s="173"/>
      <c r="X374" s="173"/>
      <c r="Y374" s="173"/>
      <c r="Z374" s="173"/>
      <c r="AA374" s="173"/>
      <c r="AB374" s="173"/>
      <c r="AC374" s="168"/>
      <c r="AD374" s="175"/>
      <c r="AE374" s="175"/>
      <c r="AF374" s="167"/>
      <c r="AG374" s="168"/>
      <c r="AH374" s="168"/>
      <c r="AI374" s="168"/>
      <c r="AJ374" s="167"/>
    </row>
    <row r="375" spans="2:36" s="36" customFormat="1" ht="102.65" customHeight="1" x14ac:dyDescent="0.35">
      <c r="B375" s="167" t="s">
        <v>471</v>
      </c>
      <c r="C375" s="167" t="s">
        <v>456</v>
      </c>
      <c r="D375" s="167" t="s">
        <v>106</v>
      </c>
      <c r="E375" s="166" t="s">
        <v>67</v>
      </c>
      <c r="F375" s="166" t="s">
        <v>134</v>
      </c>
      <c r="G375" s="166" t="s">
        <v>147</v>
      </c>
      <c r="H375" s="167" t="s">
        <v>70</v>
      </c>
      <c r="I375" s="167" t="s">
        <v>79</v>
      </c>
      <c r="J375" s="30" t="s">
        <v>212</v>
      </c>
      <c r="K375" s="15" t="s">
        <v>107</v>
      </c>
      <c r="L375" s="15" t="s">
        <v>86</v>
      </c>
      <c r="M375" s="15">
        <v>40</v>
      </c>
      <c r="N375" s="168" t="s">
        <v>108</v>
      </c>
      <c r="O375" s="167" t="s">
        <v>467</v>
      </c>
      <c r="P375" s="167" t="s">
        <v>75</v>
      </c>
      <c r="Q375" s="167" t="s">
        <v>76</v>
      </c>
      <c r="R375" s="170" t="s">
        <v>77</v>
      </c>
      <c r="S375" s="170" t="s">
        <v>109</v>
      </c>
      <c r="T375" s="171">
        <f>V375+Y375</f>
        <v>85600</v>
      </c>
      <c r="U375" s="171" t="s">
        <v>79</v>
      </c>
      <c r="V375" s="178">
        <v>72760</v>
      </c>
      <c r="W375" s="173" t="s">
        <v>79</v>
      </c>
      <c r="X375" s="173" t="s">
        <v>79</v>
      </c>
      <c r="Y375" s="173">
        <v>12840</v>
      </c>
      <c r="Z375" s="173" t="s">
        <v>98</v>
      </c>
      <c r="AA375" s="173" t="s">
        <v>79</v>
      </c>
      <c r="AB375" s="173">
        <v>30075.67</v>
      </c>
      <c r="AC375" s="168" t="s">
        <v>149</v>
      </c>
      <c r="AD375" s="175" t="s">
        <v>79</v>
      </c>
      <c r="AE375" s="175">
        <f>V375+Y375</f>
        <v>85600</v>
      </c>
      <c r="AF375" s="168" t="s">
        <v>79</v>
      </c>
      <c r="AG375" s="168" t="s">
        <v>33</v>
      </c>
      <c r="AH375" s="168" t="s">
        <v>252</v>
      </c>
      <c r="AI375" s="168" t="s">
        <v>257</v>
      </c>
      <c r="AJ375" s="168"/>
    </row>
    <row r="376" spans="2:36" s="36" customFormat="1" ht="59.5" customHeight="1" x14ac:dyDescent="0.35">
      <c r="B376" s="167"/>
      <c r="C376" s="167"/>
      <c r="D376" s="167"/>
      <c r="E376" s="166"/>
      <c r="F376" s="166"/>
      <c r="G376" s="166"/>
      <c r="H376" s="167"/>
      <c r="I376" s="167"/>
      <c r="J376" s="12" t="s">
        <v>111</v>
      </c>
      <c r="K376" s="8" t="s">
        <v>112</v>
      </c>
      <c r="L376" s="8" t="s">
        <v>85</v>
      </c>
      <c r="M376" s="8">
        <v>2</v>
      </c>
      <c r="N376" s="168"/>
      <c r="O376" s="167"/>
      <c r="P376" s="167"/>
      <c r="Q376" s="167"/>
      <c r="R376" s="170"/>
      <c r="S376" s="170"/>
      <c r="T376" s="171"/>
      <c r="U376" s="171"/>
      <c r="V376" s="197"/>
      <c r="W376" s="173"/>
      <c r="X376" s="173"/>
      <c r="Y376" s="173"/>
      <c r="Z376" s="173"/>
      <c r="AA376" s="173"/>
      <c r="AB376" s="173"/>
      <c r="AC376" s="168"/>
      <c r="AD376" s="175"/>
      <c r="AE376" s="175"/>
      <c r="AF376" s="167"/>
      <c r="AG376" s="168"/>
      <c r="AH376" s="168"/>
      <c r="AI376" s="168"/>
      <c r="AJ376" s="167"/>
    </row>
    <row r="377" spans="2:36" s="36" customFormat="1" ht="51.65" customHeight="1" x14ac:dyDescent="0.35">
      <c r="B377" s="167"/>
      <c r="C377" s="167"/>
      <c r="D377" s="167"/>
      <c r="E377" s="166"/>
      <c r="F377" s="166"/>
      <c r="G377" s="166"/>
      <c r="H377" s="167"/>
      <c r="I377" s="167"/>
      <c r="J377" s="12" t="s">
        <v>127</v>
      </c>
      <c r="K377" s="8" t="s">
        <v>128</v>
      </c>
      <c r="L377" s="8" t="s">
        <v>85</v>
      </c>
      <c r="M377" s="53">
        <v>40</v>
      </c>
      <c r="N377" s="168"/>
      <c r="O377" s="167"/>
      <c r="P377" s="167"/>
      <c r="Q377" s="167"/>
      <c r="R377" s="170"/>
      <c r="S377" s="170"/>
      <c r="T377" s="171"/>
      <c r="U377" s="171"/>
      <c r="V377" s="198"/>
      <c r="W377" s="173"/>
      <c r="X377" s="173"/>
      <c r="Y377" s="173"/>
      <c r="Z377" s="173"/>
      <c r="AA377" s="173"/>
      <c r="AB377" s="173"/>
      <c r="AC377" s="168"/>
      <c r="AD377" s="175"/>
      <c r="AE377" s="175"/>
      <c r="AF377" s="167"/>
      <c r="AG377" s="168"/>
      <c r="AH377" s="168"/>
      <c r="AI377" s="168"/>
      <c r="AJ377" s="167"/>
    </row>
    <row r="378" spans="2:36" s="36" customFormat="1" ht="107.15" customHeight="1" x14ac:dyDescent="0.35">
      <c r="B378" s="167" t="s">
        <v>1091</v>
      </c>
      <c r="C378" s="167" t="s">
        <v>457</v>
      </c>
      <c r="D378" s="167" t="s">
        <v>106</v>
      </c>
      <c r="E378" s="166" t="s">
        <v>67</v>
      </c>
      <c r="F378" s="166" t="s">
        <v>134</v>
      </c>
      <c r="G378" s="166" t="s">
        <v>147</v>
      </c>
      <c r="H378" s="167" t="s">
        <v>70</v>
      </c>
      <c r="I378" s="167" t="s">
        <v>79</v>
      </c>
      <c r="J378" s="12" t="s">
        <v>212</v>
      </c>
      <c r="K378" s="8" t="s">
        <v>107</v>
      </c>
      <c r="L378" s="8" t="s">
        <v>86</v>
      </c>
      <c r="M378" s="8">
        <v>40</v>
      </c>
      <c r="N378" s="168" t="s">
        <v>108</v>
      </c>
      <c r="O378" s="167" t="s">
        <v>454</v>
      </c>
      <c r="P378" s="167" t="s">
        <v>75</v>
      </c>
      <c r="Q378" s="167" t="s">
        <v>76</v>
      </c>
      <c r="R378" s="170" t="s">
        <v>77</v>
      </c>
      <c r="S378" s="170" t="s">
        <v>109</v>
      </c>
      <c r="T378" s="171">
        <f>V378+Y378</f>
        <v>42800</v>
      </c>
      <c r="U378" s="171">
        <f>T378/M379</f>
        <v>42800</v>
      </c>
      <c r="V378" s="178">
        <v>36380</v>
      </c>
      <c r="W378" s="173" t="s">
        <v>79</v>
      </c>
      <c r="X378" s="173" t="s">
        <v>79</v>
      </c>
      <c r="Y378" s="173">
        <v>6420</v>
      </c>
      <c r="Z378" s="173" t="s">
        <v>98</v>
      </c>
      <c r="AA378" s="173" t="s">
        <v>79</v>
      </c>
      <c r="AB378" s="173">
        <v>15037.84</v>
      </c>
      <c r="AC378" s="168" t="s">
        <v>149</v>
      </c>
      <c r="AD378" s="175" t="s">
        <v>79</v>
      </c>
      <c r="AE378" s="175">
        <f>V378+Y378</f>
        <v>42800</v>
      </c>
      <c r="AF378" s="168" t="s">
        <v>79</v>
      </c>
      <c r="AG378" s="168" t="s">
        <v>33</v>
      </c>
      <c r="AH378" s="168" t="s">
        <v>253</v>
      </c>
      <c r="AI378" s="168" t="s">
        <v>257</v>
      </c>
      <c r="AJ378" s="168"/>
    </row>
    <row r="379" spans="2:36" s="36" customFormat="1" ht="86.15" customHeight="1" x14ac:dyDescent="0.35">
      <c r="B379" s="167"/>
      <c r="C379" s="167"/>
      <c r="D379" s="167"/>
      <c r="E379" s="166"/>
      <c r="F379" s="166"/>
      <c r="G379" s="166"/>
      <c r="H379" s="167"/>
      <c r="I379" s="167"/>
      <c r="J379" s="12" t="s">
        <v>111</v>
      </c>
      <c r="K379" s="8" t="s">
        <v>112</v>
      </c>
      <c r="L379" s="8" t="s">
        <v>85</v>
      </c>
      <c r="M379" s="8">
        <v>1</v>
      </c>
      <c r="N379" s="168"/>
      <c r="O379" s="167"/>
      <c r="P379" s="167"/>
      <c r="Q379" s="167"/>
      <c r="R379" s="170"/>
      <c r="S379" s="170"/>
      <c r="T379" s="171"/>
      <c r="U379" s="171"/>
      <c r="V379" s="197"/>
      <c r="W379" s="173"/>
      <c r="X379" s="173"/>
      <c r="Y379" s="173"/>
      <c r="Z379" s="173"/>
      <c r="AA379" s="173"/>
      <c r="AB379" s="173"/>
      <c r="AC379" s="168"/>
      <c r="AD379" s="175"/>
      <c r="AE379" s="175"/>
      <c r="AF379" s="167"/>
      <c r="AG379" s="168"/>
      <c r="AH379" s="168"/>
      <c r="AI379" s="168"/>
      <c r="AJ379" s="167"/>
    </row>
    <row r="380" spans="2:36" s="36" customFormat="1" ht="59.15" customHeight="1" x14ac:dyDescent="0.35">
      <c r="B380" s="167"/>
      <c r="C380" s="167"/>
      <c r="D380" s="167"/>
      <c r="E380" s="166"/>
      <c r="F380" s="166"/>
      <c r="G380" s="166"/>
      <c r="H380" s="167"/>
      <c r="I380" s="167"/>
      <c r="J380" s="12" t="s">
        <v>127</v>
      </c>
      <c r="K380" s="8" t="s">
        <v>128</v>
      </c>
      <c r="L380" s="8" t="s">
        <v>85</v>
      </c>
      <c r="M380" s="53">
        <v>20</v>
      </c>
      <c r="N380" s="168"/>
      <c r="O380" s="167"/>
      <c r="P380" s="167"/>
      <c r="Q380" s="167"/>
      <c r="R380" s="170"/>
      <c r="S380" s="170"/>
      <c r="T380" s="171"/>
      <c r="U380" s="171"/>
      <c r="V380" s="198"/>
      <c r="W380" s="173"/>
      <c r="X380" s="173"/>
      <c r="Y380" s="173"/>
      <c r="Z380" s="173"/>
      <c r="AA380" s="173"/>
      <c r="AB380" s="173"/>
      <c r="AC380" s="168"/>
      <c r="AD380" s="175"/>
      <c r="AE380" s="175"/>
      <c r="AF380" s="167"/>
      <c r="AG380" s="168"/>
      <c r="AH380" s="168"/>
      <c r="AI380" s="168"/>
      <c r="AJ380" s="167"/>
    </row>
    <row r="381" spans="2:36" s="36" customFormat="1" ht="107.15" customHeight="1" x14ac:dyDescent="0.35">
      <c r="B381" s="167" t="s">
        <v>1093</v>
      </c>
      <c r="C381" s="167" t="s">
        <v>463</v>
      </c>
      <c r="D381" s="167" t="s">
        <v>106</v>
      </c>
      <c r="E381" s="166" t="s">
        <v>67</v>
      </c>
      <c r="F381" s="166" t="s">
        <v>134</v>
      </c>
      <c r="G381" s="166" t="s">
        <v>147</v>
      </c>
      <c r="H381" s="167" t="s">
        <v>70</v>
      </c>
      <c r="I381" s="167" t="s">
        <v>79</v>
      </c>
      <c r="J381" s="12" t="s">
        <v>212</v>
      </c>
      <c r="K381" s="8" t="s">
        <v>107</v>
      </c>
      <c r="L381" s="8" t="s">
        <v>86</v>
      </c>
      <c r="M381" s="8">
        <v>40</v>
      </c>
      <c r="N381" s="168" t="s">
        <v>108</v>
      </c>
      <c r="O381" s="167" t="s">
        <v>454</v>
      </c>
      <c r="P381" s="167" t="s">
        <v>75</v>
      </c>
      <c r="Q381" s="167" t="s">
        <v>76</v>
      </c>
      <c r="R381" s="170" t="s">
        <v>77</v>
      </c>
      <c r="S381" s="170" t="s">
        <v>109</v>
      </c>
      <c r="T381" s="171">
        <f>V381+Y381</f>
        <v>42800</v>
      </c>
      <c r="U381" s="171">
        <f>T381/M382</f>
        <v>42800</v>
      </c>
      <c r="V381" s="178">
        <v>36380</v>
      </c>
      <c r="W381" s="173" t="s">
        <v>79</v>
      </c>
      <c r="X381" s="173" t="s">
        <v>79</v>
      </c>
      <c r="Y381" s="173">
        <v>6420</v>
      </c>
      <c r="Z381" s="173" t="s">
        <v>98</v>
      </c>
      <c r="AA381" s="173" t="s">
        <v>79</v>
      </c>
      <c r="AB381" s="173">
        <v>15037.84</v>
      </c>
      <c r="AC381" s="168" t="s">
        <v>149</v>
      </c>
      <c r="AD381" s="175" t="s">
        <v>79</v>
      </c>
      <c r="AE381" s="175">
        <f>V381+Y381</f>
        <v>42800</v>
      </c>
      <c r="AF381" s="168" t="s">
        <v>79</v>
      </c>
      <c r="AG381" s="168" t="s">
        <v>33</v>
      </c>
      <c r="AH381" s="168" t="s">
        <v>259</v>
      </c>
      <c r="AI381" s="168" t="s">
        <v>260</v>
      </c>
      <c r="AJ381" s="168"/>
    </row>
    <row r="382" spans="2:36" s="36" customFormat="1" ht="86.15" customHeight="1" x14ac:dyDescent="0.35">
      <c r="B382" s="167"/>
      <c r="C382" s="167"/>
      <c r="D382" s="167"/>
      <c r="E382" s="166"/>
      <c r="F382" s="166"/>
      <c r="G382" s="166"/>
      <c r="H382" s="167"/>
      <c r="I382" s="167"/>
      <c r="J382" s="12" t="s">
        <v>111</v>
      </c>
      <c r="K382" s="8" t="s">
        <v>112</v>
      </c>
      <c r="L382" s="8" t="s">
        <v>85</v>
      </c>
      <c r="M382" s="8">
        <v>1</v>
      </c>
      <c r="N382" s="168"/>
      <c r="O382" s="167"/>
      <c r="P382" s="167"/>
      <c r="Q382" s="167"/>
      <c r="R382" s="170"/>
      <c r="S382" s="170"/>
      <c r="T382" s="171"/>
      <c r="U382" s="171"/>
      <c r="V382" s="197"/>
      <c r="W382" s="173"/>
      <c r="X382" s="173"/>
      <c r="Y382" s="173"/>
      <c r="Z382" s="173"/>
      <c r="AA382" s="173"/>
      <c r="AB382" s="173"/>
      <c r="AC382" s="168"/>
      <c r="AD382" s="175"/>
      <c r="AE382" s="175"/>
      <c r="AF382" s="167"/>
      <c r="AG382" s="168"/>
      <c r="AH382" s="168"/>
      <c r="AI382" s="168"/>
      <c r="AJ382" s="167"/>
    </row>
    <row r="383" spans="2:36" s="36" customFormat="1" ht="59.15" customHeight="1" x14ac:dyDescent="0.35">
      <c r="B383" s="167"/>
      <c r="C383" s="167"/>
      <c r="D383" s="167"/>
      <c r="E383" s="166"/>
      <c r="F383" s="166"/>
      <c r="G383" s="166"/>
      <c r="H383" s="167"/>
      <c r="I383" s="167"/>
      <c r="J383" s="12" t="s">
        <v>127</v>
      </c>
      <c r="K383" s="8" t="s">
        <v>128</v>
      </c>
      <c r="L383" s="8" t="s">
        <v>85</v>
      </c>
      <c r="M383" s="53">
        <v>20</v>
      </c>
      <c r="N383" s="168"/>
      <c r="O383" s="167"/>
      <c r="P383" s="167"/>
      <c r="Q383" s="167"/>
      <c r="R383" s="170"/>
      <c r="S383" s="170"/>
      <c r="T383" s="171"/>
      <c r="U383" s="171"/>
      <c r="V383" s="198"/>
      <c r="W383" s="173"/>
      <c r="X383" s="173"/>
      <c r="Y383" s="173"/>
      <c r="Z383" s="173"/>
      <c r="AA383" s="173"/>
      <c r="AB383" s="173"/>
      <c r="AC383" s="168"/>
      <c r="AD383" s="175"/>
      <c r="AE383" s="175"/>
      <c r="AF383" s="167"/>
      <c r="AG383" s="168"/>
      <c r="AH383" s="168"/>
      <c r="AI383" s="168"/>
      <c r="AJ383" s="167"/>
    </row>
    <row r="384" spans="2:36" s="36" customFormat="1" ht="132" customHeight="1" x14ac:dyDescent="0.35">
      <c r="B384" s="179" t="s">
        <v>432</v>
      </c>
      <c r="C384" s="179" t="s">
        <v>433</v>
      </c>
      <c r="D384" s="179" t="s">
        <v>106</v>
      </c>
      <c r="E384" s="182" t="s">
        <v>67</v>
      </c>
      <c r="F384" s="194" t="s">
        <v>134</v>
      </c>
      <c r="G384" s="182" t="s">
        <v>147</v>
      </c>
      <c r="H384" s="199" t="s">
        <v>70</v>
      </c>
      <c r="I384" s="199" t="s">
        <v>79</v>
      </c>
      <c r="J384" s="12" t="s">
        <v>212</v>
      </c>
      <c r="K384" s="8" t="s">
        <v>107</v>
      </c>
      <c r="L384" s="8" t="s">
        <v>86</v>
      </c>
      <c r="M384" s="8">
        <v>40</v>
      </c>
      <c r="N384" s="206" t="s">
        <v>108</v>
      </c>
      <c r="O384" s="179" t="s">
        <v>434</v>
      </c>
      <c r="P384" s="179" t="s">
        <v>75</v>
      </c>
      <c r="Q384" s="179" t="s">
        <v>76</v>
      </c>
      <c r="R384" s="200" t="s">
        <v>77</v>
      </c>
      <c r="S384" s="200" t="s">
        <v>109</v>
      </c>
      <c r="T384" s="203">
        <f>V384+Y384</f>
        <v>95497.5</v>
      </c>
      <c r="U384" s="203" t="s">
        <v>79</v>
      </c>
      <c r="V384" s="178">
        <v>81172.86</v>
      </c>
      <c r="W384" s="178" t="s">
        <v>79</v>
      </c>
      <c r="X384" s="178" t="s">
        <v>79</v>
      </c>
      <c r="Y384" s="178">
        <v>14324.64</v>
      </c>
      <c r="Z384" s="178" t="s">
        <v>98</v>
      </c>
      <c r="AA384" s="178" t="s">
        <v>79</v>
      </c>
      <c r="AB384" s="178">
        <v>16852.5</v>
      </c>
      <c r="AC384" s="191" t="s">
        <v>149</v>
      </c>
      <c r="AD384" s="189" t="s">
        <v>79</v>
      </c>
      <c r="AE384" s="189">
        <f>V384+Y384</f>
        <v>95497.5</v>
      </c>
      <c r="AF384" s="191" t="s">
        <v>79</v>
      </c>
      <c r="AG384" s="191" t="s">
        <v>33</v>
      </c>
      <c r="AH384" s="206" t="s">
        <v>161</v>
      </c>
      <c r="AI384" s="191" t="s">
        <v>162</v>
      </c>
      <c r="AJ384" s="191"/>
    </row>
    <row r="385" spans="2:36" s="36" customFormat="1" ht="86.15" customHeight="1" x14ac:dyDescent="0.35">
      <c r="B385" s="180"/>
      <c r="C385" s="180"/>
      <c r="D385" s="180"/>
      <c r="E385" s="183"/>
      <c r="F385" s="183"/>
      <c r="G385" s="183"/>
      <c r="H385" s="180"/>
      <c r="I385" s="180"/>
      <c r="J385" s="12" t="s">
        <v>111</v>
      </c>
      <c r="K385" s="8" t="s">
        <v>112</v>
      </c>
      <c r="L385" s="8" t="s">
        <v>85</v>
      </c>
      <c r="M385" s="8">
        <v>1</v>
      </c>
      <c r="N385" s="192"/>
      <c r="O385" s="180"/>
      <c r="P385" s="180"/>
      <c r="Q385" s="180"/>
      <c r="R385" s="201"/>
      <c r="S385" s="201"/>
      <c r="T385" s="204"/>
      <c r="U385" s="204"/>
      <c r="V385" s="197"/>
      <c r="W385" s="197"/>
      <c r="X385" s="197"/>
      <c r="Y385" s="197"/>
      <c r="Z385" s="197"/>
      <c r="AA385" s="197"/>
      <c r="AB385" s="197"/>
      <c r="AC385" s="192"/>
      <c r="AD385" s="187"/>
      <c r="AE385" s="187"/>
      <c r="AF385" s="180"/>
      <c r="AG385" s="192"/>
      <c r="AH385" s="192"/>
      <c r="AI385" s="192"/>
      <c r="AJ385" s="180"/>
    </row>
    <row r="386" spans="2:36" s="36" customFormat="1" ht="59.15" customHeight="1" x14ac:dyDescent="0.35">
      <c r="B386" s="181"/>
      <c r="C386" s="181"/>
      <c r="D386" s="181"/>
      <c r="E386" s="184"/>
      <c r="F386" s="184"/>
      <c r="G386" s="184"/>
      <c r="H386" s="181"/>
      <c r="I386" s="181"/>
      <c r="J386" s="12" t="s">
        <v>127</v>
      </c>
      <c r="K386" s="8" t="s">
        <v>128</v>
      </c>
      <c r="L386" s="8" t="s">
        <v>85</v>
      </c>
      <c r="M386" s="53">
        <v>60</v>
      </c>
      <c r="N386" s="193"/>
      <c r="O386" s="181"/>
      <c r="P386" s="181"/>
      <c r="Q386" s="181"/>
      <c r="R386" s="202"/>
      <c r="S386" s="202"/>
      <c r="T386" s="205"/>
      <c r="U386" s="205"/>
      <c r="V386" s="198"/>
      <c r="W386" s="198"/>
      <c r="X386" s="198"/>
      <c r="Y386" s="198"/>
      <c r="Z386" s="198"/>
      <c r="AA386" s="198"/>
      <c r="AB386" s="198"/>
      <c r="AC386" s="193"/>
      <c r="AD386" s="188"/>
      <c r="AE386" s="188"/>
      <c r="AF386" s="181"/>
      <c r="AG386" s="193"/>
      <c r="AH386" s="193"/>
      <c r="AI386" s="193"/>
      <c r="AJ386" s="181"/>
    </row>
    <row r="387" spans="2:36" s="36" customFormat="1" ht="107.15" customHeight="1" x14ac:dyDescent="0.35">
      <c r="B387" s="167" t="s">
        <v>435</v>
      </c>
      <c r="C387" s="167" t="s">
        <v>436</v>
      </c>
      <c r="D387" s="167" t="s">
        <v>106</v>
      </c>
      <c r="E387" s="166" t="s">
        <v>67</v>
      </c>
      <c r="F387" s="166" t="s">
        <v>134</v>
      </c>
      <c r="G387" s="166" t="s">
        <v>147</v>
      </c>
      <c r="H387" s="167" t="s">
        <v>70</v>
      </c>
      <c r="I387" s="167" t="s">
        <v>79</v>
      </c>
      <c r="J387" s="12" t="s">
        <v>212</v>
      </c>
      <c r="K387" s="8" t="s">
        <v>107</v>
      </c>
      <c r="L387" s="8" t="s">
        <v>86</v>
      </c>
      <c r="M387" s="8">
        <v>40</v>
      </c>
      <c r="N387" s="168" t="s">
        <v>108</v>
      </c>
      <c r="O387" s="167" t="s">
        <v>434</v>
      </c>
      <c r="P387" s="167" t="s">
        <v>75</v>
      </c>
      <c r="Q387" s="167" t="s">
        <v>76</v>
      </c>
      <c r="R387" s="170" t="s">
        <v>77</v>
      </c>
      <c r="S387" s="170" t="s">
        <v>109</v>
      </c>
      <c r="T387" s="171">
        <f>V387+Y387</f>
        <v>54570</v>
      </c>
      <c r="U387" s="171" t="s">
        <v>79</v>
      </c>
      <c r="V387" s="178">
        <v>46384.5</v>
      </c>
      <c r="W387" s="173" t="s">
        <v>79</v>
      </c>
      <c r="X387" s="173" t="s">
        <v>79</v>
      </c>
      <c r="Y387" s="173">
        <v>8185.5</v>
      </c>
      <c r="Z387" s="173" t="s">
        <v>98</v>
      </c>
      <c r="AA387" s="173" t="s">
        <v>79</v>
      </c>
      <c r="AB387" s="173">
        <v>9630</v>
      </c>
      <c r="AC387" s="168" t="s">
        <v>149</v>
      </c>
      <c r="AD387" s="175" t="s">
        <v>79</v>
      </c>
      <c r="AE387" s="175">
        <f>V387+Y387</f>
        <v>54570</v>
      </c>
      <c r="AF387" s="168" t="s">
        <v>79</v>
      </c>
      <c r="AG387" s="168" t="s">
        <v>33</v>
      </c>
      <c r="AH387" s="168" t="s">
        <v>161</v>
      </c>
      <c r="AI387" s="168" t="s">
        <v>162</v>
      </c>
      <c r="AJ387" s="168"/>
    </row>
    <row r="388" spans="2:36" s="36" customFormat="1" ht="86.15" customHeight="1" x14ac:dyDescent="0.35">
      <c r="B388" s="167"/>
      <c r="C388" s="167"/>
      <c r="D388" s="167"/>
      <c r="E388" s="166"/>
      <c r="F388" s="166"/>
      <c r="G388" s="166"/>
      <c r="H388" s="167"/>
      <c r="I388" s="167"/>
      <c r="J388" s="12" t="s">
        <v>111</v>
      </c>
      <c r="K388" s="8" t="s">
        <v>112</v>
      </c>
      <c r="L388" s="8" t="s">
        <v>85</v>
      </c>
      <c r="M388" s="8">
        <v>1</v>
      </c>
      <c r="N388" s="168"/>
      <c r="O388" s="167"/>
      <c r="P388" s="167"/>
      <c r="Q388" s="167"/>
      <c r="R388" s="170"/>
      <c r="S388" s="170"/>
      <c r="T388" s="171"/>
      <c r="U388" s="171"/>
      <c r="V388" s="197"/>
      <c r="W388" s="173"/>
      <c r="X388" s="173"/>
      <c r="Y388" s="173"/>
      <c r="Z388" s="173"/>
      <c r="AA388" s="173"/>
      <c r="AB388" s="173"/>
      <c r="AC388" s="168"/>
      <c r="AD388" s="175"/>
      <c r="AE388" s="175"/>
      <c r="AF388" s="167"/>
      <c r="AG388" s="168"/>
      <c r="AH388" s="168"/>
      <c r="AI388" s="168"/>
      <c r="AJ388" s="167"/>
    </row>
    <row r="389" spans="2:36" s="36" customFormat="1" ht="59.15" customHeight="1" x14ac:dyDescent="0.35">
      <c r="B389" s="167"/>
      <c r="C389" s="167"/>
      <c r="D389" s="167"/>
      <c r="E389" s="166"/>
      <c r="F389" s="166"/>
      <c r="G389" s="166"/>
      <c r="H389" s="167"/>
      <c r="I389" s="167"/>
      <c r="J389" s="12" t="s">
        <v>127</v>
      </c>
      <c r="K389" s="8" t="s">
        <v>128</v>
      </c>
      <c r="L389" s="8" t="s">
        <v>85</v>
      </c>
      <c r="M389" s="53">
        <v>60</v>
      </c>
      <c r="N389" s="168"/>
      <c r="O389" s="167"/>
      <c r="P389" s="167"/>
      <c r="Q389" s="167"/>
      <c r="R389" s="170"/>
      <c r="S389" s="170"/>
      <c r="T389" s="171"/>
      <c r="U389" s="171"/>
      <c r="V389" s="198"/>
      <c r="W389" s="173"/>
      <c r="X389" s="173"/>
      <c r="Y389" s="173"/>
      <c r="Z389" s="173"/>
      <c r="AA389" s="173"/>
      <c r="AB389" s="173"/>
      <c r="AC389" s="168"/>
      <c r="AD389" s="175"/>
      <c r="AE389" s="175"/>
      <c r="AF389" s="167"/>
      <c r="AG389" s="168"/>
      <c r="AH389" s="168"/>
      <c r="AI389" s="168"/>
      <c r="AJ389" s="167"/>
    </row>
    <row r="390" spans="2:36" ht="39" x14ac:dyDescent="0.3">
      <c r="B390" s="167" t="s">
        <v>437</v>
      </c>
      <c r="C390" s="167" t="s">
        <v>438</v>
      </c>
      <c r="D390" s="167" t="s">
        <v>66</v>
      </c>
      <c r="E390" s="166" t="s">
        <v>67</v>
      </c>
      <c r="F390" s="166" t="s">
        <v>132</v>
      </c>
      <c r="G390" s="166" t="s">
        <v>69</v>
      </c>
      <c r="H390" s="167" t="s">
        <v>70</v>
      </c>
      <c r="I390" s="167" t="s">
        <v>79</v>
      </c>
      <c r="J390" s="12" t="s">
        <v>113</v>
      </c>
      <c r="K390" s="8" t="s">
        <v>114</v>
      </c>
      <c r="L390" s="8" t="s">
        <v>115</v>
      </c>
      <c r="M390" s="8">
        <v>1.5</v>
      </c>
      <c r="N390" s="168" t="s">
        <v>108</v>
      </c>
      <c r="O390" s="167" t="s">
        <v>434</v>
      </c>
      <c r="P390" s="167" t="s">
        <v>75</v>
      </c>
      <c r="Q390" s="167" t="s">
        <v>76</v>
      </c>
      <c r="R390" s="170" t="s">
        <v>77</v>
      </c>
      <c r="S390" s="170" t="s">
        <v>109</v>
      </c>
      <c r="T390" s="171">
        <f>V390+Y390</f>
        <v>91485</v>
      </c>
      <c r="U390" s="171" t="s">
        <v>79</v>
      </c>
      <c r="V390" s="173">
        <v>77762.25</v>
      </c>
      <c r="W390" s="173" t="s">
        <v>79</v>
      </c>
      <c r="X390" s="173" t="s">
        <v>79</v>
      </c>
      <c r="Y390" s="173">
        <v>13722.75</v>
      </c>
      <c r="Z390" s="173" t="s">
        <v>79</v>
      </c>
      <c r="AA390" s="173" t="s">
        <v>79</v>
      </c>
      <c r="AB390" s="173">
        <v>30495</v>
      </c>
      <c r="AC390" s="168" t="s">
        <v>80</v>
      </c>
      <c r="AD390" s="175" t="s">
        <v>79</v>
      </c>
      <c r="AE390" s="175">
        <f>V390+Y390</f>
        <v>91485</v>
      </c>
      <c r="AF390" s="167" t="s">
        <v>79</v>
      </c>
      <c r="AG390" s="168" t="s">
        <v>33</v>
      </c>
      <c r="AH390" s="168" t="s">
        <v>161</v>
      </c>
      <c r="AI390" s="168" t="s">
        <v>162</v>
      </c>
      <c r="AJ390" s="167"/>
    </row>
    <row r="391" spans="2:36" ht="52" x14ac:dyDescent="0.3">
      <c r="B391" s="167"/>
      <c r="C391" s="167"/>
      <c r="D391" s="167"/>
      <c r="E391" s="166"/>
      <c r="F391" s="166"/>
      <c r="G391" s="166"/>
      <c r="H391" s="167"/>
      <c r="I391" s="167"/>
      <c r="J391" s="12" t="s">
        <v>116</v>
      </c>
      <c r="K391" s="8" t="s">
        <v>117</v>
      </c>
      <c r="L391" s="8" t="s">
        <v>85</v>
      </c>
      <c r="M391" s="8">
        <v>1</v>
      </c>
      <c r="N391" s="168"/>
      <c r="O391" s="167"/>
      <c r="P391" s="167"/>
      <c r="Q391" s="167"/>
      <c r="R391" s="170"/>
      <c r="S391" s="170"/>
      <c r="T391" s="171"/>
      <c r="U391" s="171"/>
      <c r="V391" s="173"/>
      <c r="W391" s="173"/>
      <c r="X391" s="173"/>
      <c r="Y391" s="173"/>
      <c r="Z391" s="173"/>
      <c r="AA391" s="173"/>
      <c r="AB391" s="173"/>
      <c r="AC391" s="168"/>
      <c r="AD391" s="175"/>
      <c r="AE391" s="175"/>
      <c r="AF391" s="167"/>
      <c r="AG391" s="168"/>
      <c r="AH391" s="168"/>
      <c r="AI391" s="168"/>
      <c r="AJ391" s="167"/>
    </row>
    <row r="392" spans="2:36" ht="39" x14ac:dyDescent="0.3">
      <c r="B392" s="167"/>
      <c r="C392" s="167"/>
      <c r="D392" s="167"/>
      <c r="E392" s="166"/>
      <c r="F392" s="166"/>
      <c r="G392" s="166"/>
      <c r="H392" s="167"/>
      <c r="I392" s="167"/>
      <c r="J392" s="12" t="s">
        <v>213</v>
      </c>
      <c r="K392" s="8" t="s">
        <v>118</v>
      </c>
      <c r="L392" s="8" t="s">
        <v>119</v>
      </c>
      <c r="M392" s="8">
        <v>1</v>
      </c>
      <c r="N392" s="168"/>
      <c r="O392" s="167"/>
      <c r="P392" s="167"/>
      <c r="Q392" s="167"/>
      <c r="R392" s="170"/>
      <c r="S392" s="170"/>
      <c r="T392" s="171"/>
      <c r="U392" s="171"/>
      <c r="V392" s="173"/>
      <c r="W392" s="173"/>
      <c r="X392" s="173"/>
      <c r="Y392" s="173"/>
      <c r="Z392" s="173"/>
      <c r="AA392" s="173"/>
      <c r="AB392" s="173"/>
      <c r="AC392" s="168"/>
      <c r="AD392" s="175"/>
      <c r="AE392" s="175"/>
      <c r="AF392" s="167"/>
      <c r="AG392" s="168"/>
      <c r="AH392" s="168"/>
      <c r="AI392" s="168"/>
      <c r="AJ392" s="167"/>
    </row>
    <row r="393" spans="2:36" ht="26" x14ac:dyDescent="0.3">
      <c r="B393" s="167"/>
      <c r="C393" s="167"/>
      <c r="D393" s="167"/>
      <c r="E393" s="166"/>
      <c r="F393" s="166"/>
      <c r="G393" s="166"/>
      <c r="H393" s="167"/>
      <c r="I393" s="167"/>
      <c r="J393" s="12" t="s">
        <v>120</v>
      </c>
      <c r="K393" s="8" t="s">
        <v>121</v>
      </c>
      <c r="L393" s="8" t="s">
        <v>119</v>
      </c>
      <c r="M393" s="53">
        <v>1</v>
      </c>
      <c r="N393" s="168"/>
      <c r="O393" s="167"/>
      <c r="P393" s="167"/>
      <c r="Q393" s="167"/>
      <c r="R393" s="170"/>
      <c r="S393" s="170"/>
      <c r="T393" s="171"/>
      <c r="U393" s="171"/>
      <c r="V393" s="173"/>
      <c r="W393" s="173"/>
      <c r="X393" s="173"/>
      <c r="Y393" s="173"/>
      <c r="Z393" s="173"/>
      <c r="AA393" s="173"/>
      <c r="AB393" s="173"/>
      <c r="AC393" s="168"/>
      <c r="AD393" s="175"/>
      <c r="AE393" s="175"/>
      <c r="AF393" s="167"/>
      <c r="AG393" s="168"/>
      <c r="AH393" s="168"/>
      <c r="AI393" s="168"/>
      <c r="AJ393" s="167"/>
    </row>
    <row r="394" spans="2:36" ht="39" x14ac:dyDescent="0.3">
      <c r="B394" s="167" t="s">
        <v>1035</v>
      </c>
      <c r="C394" s="177" t="s">
        <v>439</v>
      </c>
      <c r="D394" s="177" t="s">
        <v>66</v>
      </c>
      <c r="E394" s="259" t="s">
        <v>67</v>
      </c>
      <c r="F394" s="259" t="s">
        <v>132</v>
      </c>
      <c r="G394" s="259" t="s">
        <v>69</v>
      </c>
      <c r="H394" s="177" t="s">
        <v>70</v>
      </c>
      <c r="I394" s="177" t="s">
        <v>79</v>
      </c>
      <c r="J394" s="21" t="s">
        <v>113</v>
      </c>
      <c r="K394" s="29" t="s">
        <v>114</v>
      </c>
      <c r="L394" s="29" t="s">
        <v>115</v>
      </c>
      <c r="M394" s="29">
        <v>2</v>
      </c>
      <c r="N394" s="176" t="s">
        <v>108</v>
      </c>
      <c r="O394" s="177" t="s">
        <v>434</v>
      </c>
      <c r="P394" s="177" t="s">
        <v>75</v>
      </c>
      <c r="Q394" s="177" t="s">
        <v>76</v>
      </c>
      <c r="R394" s="323" t="s">
        <v>77</v>
      </c>
      <c r="S394" s="323" t="s">
        <v>109</v>
      </c>
      <c r="T394" s="245">
        <f>V394+Y394</f>
        <v>113152.5</v>
      </c>
      <c r="U394" s="245" t="s">
        <v>79</v>
      </c>
      <c r="V394" s="324">
        <v>96179.62</v>
      </c>
      <c r="W394" s="324" t="s">
        <v>79</v>
      </c>
      <c r="X394" s="324" t="s">
        <v>79</v>
      </c>
      <c r="Y394" s="324">
        <v>16972.88</v>
      </c>
      <c r="Z394" s="324" t="s">
        <v>79</v>
      </c>
      <c r="AA394" s="324" t="s">
        <v>79</v>
      </c>
      <c r="AB394" s="324">
        <v>37717.5</v>
      </c>
      <c r="AC394" s="176" t="s">
        <v>80</v>
      </c>
      <c r="AD394" s="366" t="s">
        <v>79</v>
      </c>
      <c r="AE394" s="366">
        <f>V394+Y394</f>
        <v>113152.5</v>
      </c>
      <c r="AF394" s="177" t="s">
        <v>79</v>
      </c>
      <c r="AG394" s="176" t="s">
        <v>33</v>
      </c>
      <c r="AH394" s="176" t="s">
        <v>161</v>
      </c>
      <c r="AI394" s="176" t="s">
        <v>162</v>
      </c>
      <c r="AJ394" s="167"/>
    </row>
    <row r="395" spans="2:36" ht="52" x14ac:dyDescent="0.3">
      <c r="B395" s="167"/>
      <c r="C395" s="177"/>
      <c r="D395" s="177"/>
      <c r="E395" s="259"/>
      <c r="F395" s="259"/>
      <c r="G395" s="259"/>
      <c r="H395" s="177"/>
      <c r="I395" s="177"/>
      <c r="J395" s="21" t="s">
        <v>116</v>
      </c>
      <c r="K395" s="29" t="s">
        <v>117</v>
      </c>
      <c r="L395" s="29" t="s">
        <v>85</v>
      </c>
      <c r="M395" s="29">
        <v>2</v>
      </c>
      <c r="N395" s="176"/>
      <c r="O395" s="177"/>
      <c r="P395" s="177"/>
      <c r="Q395" s="177"/>
      <c r="R395" s="323"/>
      <c r="S395" s="323"/>
      <c r="T395" s="245"/>
      <c r="U395" s="245"/>
      <c r="V395" s="324"/>
      <c r="W395" s="324"/>
      <c r="X395" s="324"/>
      <c r="Y395" s="324"/>
      <c r="Z395" s="324"/>
      <c r="AA395" s="324"/>
      <c r="AB395" s="324"/>
      <c r="AC395" s="176"/>
      <c r="AD395" s="366"/>
      <c r="AE395" s="366"/>
      <c r="AF395" s="177"/>
      <c r="AG395" s="176"/>
      <c r="AH395" s="176"/>
      <c r="AI395" s="176"/>
      <c r="AJ395" s="167"/>
    </row>
    <row r="396" spans="2:36" ht="39" x14ac:dyDescent="0.3">
      <c r="B396" s="167"/>
      <c r="C396" s="177"/>
      <c r="D396" s="177"/>
      <c r="E396" s="259"/>
      <c r="F396" s="259"/>
      <c r="G396" s="259"/>
      <c r="H396" s="177"/>
      <c r="I396" s="177"/>
      <c r="J396" s="21" t="s">
        <v>213</v>
      </c>
      <c r="K396" s="29" t="s">
        <v>118</v>
      </c>
      <c r="L396" s="29" t="s">
        <v>119</v>
      </c>
      <c r="M396" s="29">
        <v>2</v>
      </c>
      <c r="N396" s="176"/>
      <c r="O396" s="177"/>
      <c r="P396" s="177"/>
      <c r="Q396" s="177"/>
      <c r="R396" s="323"/>
      <c r="S396" s="323"/>
      <c r="T396" s="245"/>
      <c r="U396" s="245"/>
      <c r="V396" s="324"/>
      <c r="W396" s="324"/>
      <c r="X396" s="324"/>
      <c r="Y396" s="324"/>
      <c r="Z396" s="324"/>
      <c r="AA396" s="324"/>
      <c r="AB396" s="324"/>
      <c r="AC396" s="176"/>
      <c r="AD396" s="366"/>
      <c r="AE396" s="366"/>
      <c r="AF396" s="177"/>
      <c r="AG396" s="176"/>
      <c r="AH396" s="176"/>
      <c r="AI396" s="176"/>
      <c r="AJ396" s="167"/>
    </row>
    <row r="397" spans="2:36" ht="26" x14ac:dyDescent="0.3">
      <c r="B397" s="167"/>
      <c r="C397" s="177"/>
      <c r="D397" s="177"/>
      <c r="E397" s="259"/>
      <c r="F397" s="259"/>
      <c r="G397" s="259"/>
      <c r="H397" s="177"/>
      <c r="I397" s="177"/>
      <c r="J397" s="21" t="s">
        <v>120</v>
      </c>
      <c r="K397" s="29" t="s">
        <v>121</v>
      </c>
      <c r="L397" s="29" t="s">
        <v>119</v>
      </c>
      <c r="M397" s="61">
        <v>2</v>
      </c>
      <c r="N397" s="176"/>
      <c r="O397" s="177"/>
      <c r="P397" s="177"/>
      <c r="Q397" s="177"/>
      <c r="R397" s="323"/>
      <c r="S397" s="323"/>
      <c r="T397" s="245"/>
      <c r="U397" s="245"/>
      <c r="V397" s="324"/>
      <c r="W397" s="324"/>
      <c r="X397" s="324"/>
      <c r="Y397" s="324"/>
      <c r="Z397" s="324"/>
      <c r="AA397" s="324"/>
      <c r="AB397" s="324"/>
      <c r="AC397" s="176"/>
      <c r="AD397" s="366"/>
      <c r="AE397" s="366"/>
      <c r="AF397" s="177"/>
      <c r="AG397" s="176"/>
      <c r="AH397" s="176"/>
      <c r="AI397" s="176"/>
      <c r="AJ397" s="167"/>
    </row>
    <row r="398" spans="2:36" s="36" customFormat="1" ht="132" customHeight="1" x14ac:dyDescent="0.35">
      <c r="B398" s="167" t="s">
        <v>440</v>
      </c>
      <c r="C398" s="167" t="s">
        <v>441</v>
      </c>
      <c r="D398" s="167" t="s">
        <v>106</v>
      </c>
      <c r="E398" s="166" t="s">
        <v>67</v>
      </c>
      <c r="F398" s="166" t="s">
        <v>134</v>
      </c>
      <c r="G398" s="166" t="s">
        <v>147</v>
      </c>
      <c r="H398" s="167" t="s">
        <v>70</v>
      </c>
      <c r="I398" s="167" t="s">
        <v>79</v>
      </c>
      <c r="J398" s="12" t="s">
        <v>212</v>
      </c>
      <c r="K398" s="8" t="s">
        <v>107</v>
      </c>
      <c r="L398" s="8" t="s">
        <v>86</v>
      </c>
      <c r="M398" s="8">
        <v>40</v>
      </c>
      <c r="N398" s="168" t="s">
        <v>108</v>
      </c>
      <c r="O398" s="167" t="s">
        <v>434</v>
      </c>
      <c r="P398" s="167" t="s">
        <v>75</v>
      </c>
      <c r="Q398" s="167" t="s">
        <v>76</v>
      </c>
      <c r="R398" s="170" t="s">
        <v>77</v>
      </c>
      <c r="S398" s="170" t="s">
        <v>109</v>
      </c>
      <c r="T398" s="171">
        <f>V398+Y398</f>
        <v>31832.5</v>
      </c>
      <c r="U398" s="171" t="s">
        <v>79</v>
      </c>
      <c r="V398" s="178">
        <v>27057.62</v>
      </c>
      <c r="W398" s="173" t="s">
        <v>79</v>
      </c>
      <c r="X398" s="173" t="s">
        <v>79</v>
      </c>
      <c r="Y398" s="173">
        <v>4774.88</v>
      </c>
      <c r="Z398" s="173" t="s">
        <v>98</v>
      </c>
      <c r="AA398" s="173" t="s">
        <v>79</v>
      </c>
      <c r="AB398" s="173">
        <v>5617.5</v>
      </c>
      <c r="AC398" s="168" t="s">
        <v>149</v>
      </c>
      <c r="AD398" s="175" t="s">
        <v>79</v>
      </c>
      <c r="AE398" s="175">
        <f>V398+Y398</f>
        <v>31832.5</v>
      </c>
      <c r="AF398" s="168" t="s">
        <v>79</v>
      </c>
      <c r="AG398" s="168" t="s">
        <v>33</v>
      </c>
      <c r="AH398" s="168" t="s">
        <v>165</v>
      </c>
      <c r="AI398" s="168" t="s">
        <v>183</v>
      </c>
      <c r="AJ398" s="168"/>
    </row>
    <row r="399" spans="2:36" s="36" customFormat="1" ht="86.15" customHeight="1" x14ac:dyDescent="0.35">
      <c r="B399" s="167"/>
      <c r="C399" s="167"/>
      <c r="D399" s="167"/>
      <c r="E399" s="166"/>
      <c r="F399" s="166"/>
      <c r="G399" s="166"/>
      <c r="H399" s="167"/>
      <c r="I399" s="167"/>
      <c r="J399" s="12" t="s">
        <v>111</v>
      </c>
      <c r="K399" s="8" t="s">
        <v>112</v>
      </c>
      <c r="L399" s="8" t="s">
        <v>85</v>
      </c>
      <c r="M399" s="8">
        <v>1</v>
      </c>
      <c r="N399" s="168"/>
      <c r="O399" s="167"/>
      <c r="P399" s="167"/>
      <c r="Q399" s="167"/>
      <c r="R399" s="170"/>
      <c r="S399" s="170"/>
      <c r="T399" s="171"/>
      <c r="U399" s="171"/>
      <c r="V399" s="197"/>
      <c r="W399" s="173"/>
      <c r="X399" s="173"/>
      <c r="Y399" s="173"/>
      <c r="Z399" s="173"/>
      <c r="AA399" s="173"/>
      <c r="AB399" s="173"/>
      <c r="AC399" s="168"/>
      <c r="AD399" s="175"/>
      <c r="AE399" s="175"/>
      <c r="AF399" s="167"/>
      <c r="AG399" s="168"/>
      <c r="AH399" s="168"/>
      <c r="AI399" s="168"/>
      <c r="AJ399" s="167"/>
    </row>
    <row r="400" spans="2:36" s="36" customFormat="1" ht="59.15" customHeight="1" x14ac:dyDescent="0.35">
      <c r="B400" s="167"/>
      <c r="C400" s="167"/>
      <c r="D400" s="167"/>
      <c r="E400" s="166"/>
      <c r="F400" s="166"/>
      <c r="G400" s="166"/>
      <c r="H400" s="167"/>
      <c r="I400" s="167"/>
      <c r="J400" s="12" t="s">
        <v>127</v>
      </c>
      <c r="K400" s="8" t="s">
        <v>128</v>
      </c>
      <c r="L400" s="8" t="s">
        <v>85</v>
      </c>
      <c r="M400" s="53">
        <v>50</v>
      </c>
      <c r="N400" s="168"/>
      <c r="O400" s="167"/>
      <c r="P400" s="167"/>
      <c r="Q400" s="167"/>
      <c r="R400" s="170"/>
      <c r="S400" s="170"/>
      <c r="T400" s="171"/>
      <c r="U400" s="171"/>
      <c r="V400" s="198"/>
      <c r="W400" s="173"/>
      <c r="X400" s="173"/>
      <c r="Y400" s="173"/>
      <c r="Z400" s="173"/>
      <c r="AA400" s="173"/>
      <c r="AB400" s="173"/>
      <c r="AC400" s="168"/>
      <c r="AD400" s="175"/>
      <c r="AE400" s="175"/>
      <c r="AF400" s="167"/>
      <c r="AG400" s="168"/>
      <c r="AH400" s="168"/>
      <c r="AI400" s="168"/>
      <c r="AJ400" s="167"/>
    </row>
    <row r="401" spans="2:36" s="36" customFormat="1" ht="89.15" customHeight="1" x14ac:dyDescent="0.35">
      <c r="B401" s="167" t="s">
        <v>442</v>
      </c>
      <c r="C401" s="167" t="s">
        <v>443</v>
      </c>
      <c r="D401" s="167" t="s">
        <v>106</v>
      </c>
      <c r="E401" s="166" t="s">
        <v>67</v>
      </c>
      <c r="F401" s="166" t="s">
        <v>134</v>
      </c>
      <c r="G401" s="166" t="s">
        <v>147</v>
      </c>
      <c r="H401" s="167" t="s">
        <v>70</v>
      </c>
      <c r="I401" s="167" t="s">
        <v>79</v>
      </c>
      <c r="J401" s="30" t="s">
        <v>212</v>
      </c>
      <c r="K401" s="15" t="s">
        <v>107</v>
      </c>
      <c r="L401" s="15" t="s">
        <v>86</v>
      </c>
      <c r="M401" s="15">
        <v>40</v>
      </c>
      <c r="N401" s="168" t="s">
        <v>108</v>
      </c>
      <c r="O401" s="167" t="s">
        <v>434</v>
      </c>
      <c r="P401" s="167" t="s">
        <v>75</v>
      </c>
      <c r="Q401" s="167" t="s">
        <v>76</v>
      </c>
      <c r="R401" s="170" t="s">
        <v>77</v>
      </c>
      <c r="S401" s="170" t="s">
        <v>109</v>
      </c>
      <c r="T401" s="171">
        <f>V401+Y401</f>
        <v>54570</v>
      </c>
      <c r="U401" s="171" t="s">
        <v>79</v>
      </c>
      <c r="V401" s="178">
        <v>46384.52</v>
      </c>
      <c r="W401" s="173" t="s">
        <v>79</v>
      </c>
      <c r="X401" s="173" t="s">
        <v>79</v>
      </c>
      <c r="Y401" s="173">
        <v>8185.48</v>
      </c>
      <c r="Z401" s="173" t="s">
        <v>98</v>
      </c>
      <c r="AA401" s="173" t="s">
        <v>79</v>
      </c>
      <c r="AB401" s="173">
        <v>9630</v>
      </c>
      <c r="AC401" s="168" t="s">
        <v>149</v>
      </c>
      <c r="AD401" s="175" t="s">
        <v>79</v>
      </c>
      <c r="AE401" s="175">
        <f>V401+Y401</f>
        <v>54570</v>
      </c>
      <c r="AF401" s="168" t="s">
        <v>79</v>
      </c>
      <c r="AG401" s="168" t="s">
        <v>33</v>
      </c>
      <c r="AH401" s="168" t="s">
        <v>165</v>
      </c>
      <c r="AI401" s="168" t="s">
        <v>183</v>
      </c>
      <c r="AJ401" s="168"/>
    </row>
    <row r="402" spans="2:36" s="36" customFormat="1" ht="86.15" customHeight="1" x14ac:dyDescent="0.35">
      <c r="B402" s="167"/>
      <c r="C402" s="167"/>
      <c r="D402" s="167"/>
      <c r="E402" s="166"/>
      <c r="F402" s="166"/>
      <c r="G402" s="166"/>
      <c r="H402" s="167"/>
      <c r="I402" s="167"/>
      <c r="J402" s="12" t="s">
        <v>111</v>
      </c>
      <c r="K402" s="8" t="s">
        <v>112</v>
      </c>
      <c r="L402" s="8" t="s">
        <v>85</v>
      </c>
      <c r="M402" s="8">
        <v>2</v>
      </c>
      <c r="N402" s="168"/>
      <c r="O402" s="167"/>
      <c r="P402" s="167"/>
      <c r="Q402" s="167"/>
      <c r="R402" s="170"/>
      <c r="S402" s="170"/>
      <c r="T402" s="171"/>
      <c r="U402" s="171"/>
      <c r="V402" s="197"/>
      <c r="W402" s="173"/>
      <c r="X402" s="173"/>
      <c r="Y402" s="173"/>
      <c r="Z402" s="173"/>
      <c r="AA402" s="173"/>
      <c r="AB402" s="173"/>
      <c r="AC402" s="168"/>
      <c r="AD402" s="175"/>
      <c r="AE402" s="175"/>
      <c r="AF402" s="167"/>
      <c r="AG402" s="168"/>
      <c r="AH402" s="168"/>
      <c r="AI402" s="168"/>
      <c r="AJ402" s="167"/>
    </row>
    <row r="403" spans="2:36" s="36" customFormat="1" ht="88.5" customHeight="1" x14ac:dyDescent="0.35">
      <c r="B403" s="167"/>
      <c r="C403" s="167"/>
      <c r="D403" s="167"/>
      <c r="E403" s="166"/>
      <c r="F403" s="166"/>
      <c r="G403" s="166"/>
      <c r="H403" s="167"/>
      <c r="I403" s="167"/>
      <c r="J403" s="12" t="s">
        <v>127</v>
      </c>
      <c r="K403" s="8" t="s">
        <v>128</v>
      </c>
      <c r="L403" s="8" t="s">
        <v>85</v>
      </c>
      <c r="M403" s="53">
        <v>40</v>
      </c>
      <c r="N403" s="168"/>
      <c r="O403" s="167"/>
      <c r="P403" s="167"/>
      <c r="Q403" s="167"/>
      <c r="R403" s="170"/>
      <c r="S403" s="170"/>
      <c r="T403" s="171"/>
      <c r="U403" s="171"/>
      <c r="V403" s="198"/>
      <c r="W403" s="173"/>
      <c r="X403" s="173"/>
      <c r="Y403" s="173"/>
      <c r="Z403" s="173"/>
      <c r="AA403" s="173"/>
      <c r="AB403" s="173"/>
      <c r="AC403" s="168"/>
      <c r="AD403" s="175"/>
      <c r="AE403" s="175"/>
      <c r="AF403" s="167"/>
      <c r="AG403" s="168"/>
      <c r="AH403" s="168"/>
      <c r="AI403" s="168"/>
      <c r="AJ403" s="167"/>
    </row>
    <row r="404" spans="2:36" s="36" customFormat="1" ht="102.65" customHeight="1" x14ac:dyDescent="0.35">
      <c r="B404" s="167" t="s">
        <v>444</v>
      </c>
      <c r="C404" s="167" t="s">
        <v>445</v>
      </c>
      <c r="D404" s="167" t="s">
        <v>106</v>
      </c>
      <c r="E404" s="166" t="s">
        <v>67</v>
      </c>
      <c r="F404" s="166" t="s">
        <v>134</v>
      </c>
      <c r="G404" s="166" t="s">
        <v>147</v>
      </c>
      <c r="H404" s="167" t="s">
        <v>70</v>
      </c>
      <c r="I404" s="167" t="s">
        <v>79</v>
      </c>
      <c r="J404" s="30" t="s">
        <v>212</v>
      </c>
      <c r="K404" s="15" t="s">
        <v>107</v>
      </c>
      <c r="L404" s="15" t="s">
        <v>86</v>
      </c>
      <c r="M404" s="15">
        <v>40</v>
      </c>
      <c r="N404" s="168" t="s">
        <v>108</v>
      </c>
      <c r="O404" s="167" t="s">
        <v>434</v>
      </c>
      <c r="P404" s="167" t="s">
        <v>75</v>
      </c>
      <c r="Q404" s="167" t="s">
        <v>76</v>
      </c>
      <c r="R404" s="170" t="s">
        <v>77</v>
      </c>
      <c r="S404" s="170" t="s">
        <v>109</v>
      </c>
      <c r="T404" s="171">
        <f>V404+Y404</f>
        <v>100045</v>
      </c>
      <c r="U404" s="171" t="s">
        <v>79</v>
      </c>
      <c r="V404" s="178">
        <v>85038.25</v>
      </c>
      <c r="W404" s="173" t="s">
        <v>79</v>
      </c>
      <c r="X404" s="173" t="s">
        <v>79</v>
      </c>
      <c r="Y404" s="173">
        <v>15006.75</v>
      </c>
      <c r="Z404" s="173" t="s">
        <v>98</v>
      </c>
      <c r="AA404" s="173" t="s">
        <v>79</v>
      </c>
      <c r="AB404" s="173">
        <v>17655</v>
      </c>
      <c r="AC404" s="168" t="s">
        <v>149</v>
      </c>
      <c r="AD404" s="175" t="s">
        <v>79</v>
      </c>
      <c r="AE404" s="175">
        <f>V404+Y404</f>
        <v>100045</v>
      </c>
      <c r="AF404" s="168" t="s">
        <v>79</v>
      </c>
      <c r="AG404" s="168" t="s">
        <v>33</v>
      </c>
      <c r="AH404" s="168" t="s">
        <v>165</v>
      </c>
      <c r="AI404" s="168" t="s">
        <v>183</v>
      </c>
      <c r="AJ404" s="168"/>
    </row>
    <row r="405" spans="2:36" s="36" customFormat="1" ht="59.5" customHeight="1" x14ac:dyDescent="0.35">
      <c r="B405" s="167"/>
      <c r="C405" s="167"/>
      <c r="D405" s="167"/>
      <c r="E405" s="166"/>
      <c r="F405" s="166"/>
      <c r="G405" s="166"/>
      <c r="H405" s="167"/>
      <c r="I405" s="167"/>
      <c r="J405" s="12" t="s">
        <v>111</v>
      </c>
      <c r="K405" s="8" t="s">
        <v>112</v>
      </c>
      <c r="L405" s="8" t="s">
        <v>85</v>
      </c>
      <c r="M405" s="8">
        <v>1</v>
      </c>
      <c r="N405" s="168"/>
      <c r="O405" s="167"/>
      <c r="P405" s="167"/>
      <c r="Q405" s="167"/>
      <c r="R405" s="170"/>
      <c r="S405" s="170"/>
      <c r="T405" s="171"/>
      <c r="U405" s="171"/>
      <c r="V405" s="197"/>
      <c r="W405" s="173"/>
      <c r="X405" s="173"/>
      <c r="Y405" s="173"/>
      <c r="Z405" s="173"/>
      <c r="AA405" s="173"/>
      <c r="AB405" s="173"/>
      <c r="AC405" s="168"/>
      <c r="AD405" s="175"/>
      <c r="AE405" s="175"/>
      <c r="AF405" s="167"/>
      <c r="AG405" s="168"/>
      <c r="AH405" s="168"/>
      <c r="AI405" s="168"/>
      <c r="AJ405" s="167"/>
    </row>
    <row r="406" spans="2:36" s="36" customFormat="1" ht="51.65" customHeight="1" x14ac:dyDescent="0.35">
      <c r="B406" s="167"/>
      <c r="C406" s="167"/>
      <c r="D406" s="167"/>
      <c r="E406" s="166"/>
      <c r="F406" s="166"/>
      <c r="G406" s="166"/>
      <c r="H406" s="167"/>
      <c r="I406" s="167"/>
      <c r="J406" s="12" t="s">
        <v>127</v>
      </c>
      <c r="K406" s="8" t="s">
        <v>128</v>
      </c>
      <c r="L406" s="8" t="s">
        <v>85</v>
      </c>
      <c r="M406" s="53">
        <v>10</v>
      </c>
      <c r="N406" s="168"/>
      <c r="O406" s="167"/>
      <c r="P406" s="167"/>
      <c r="Q406" s="167"/>
      <c r="R406" s="170"/>
      <c r="S406" s="170"/>
      <c r="T406" s="171"/>
      <c r="U406" s="171"/>
      <c r="V406" s="198"/>
      <c r="W406" s="173"/>
      <c r="X406" s="173"/>
      <c r="Y406" s="173"/>
      <c r="Z406" s="173"/>
      <c r="AA406" s="173"/>
      <c r="AB406" s="173"/>
      <c r="AC406" s="168"/>
      <c r="AD406" s="175"/>
      <c r="AE406" s="175"/>
      <c r="AF406" s="167"/>
      <c r="AG406" s="168"/>
      <c r="AH406" s="168"/>
      <c r="AI406" s="168"/>
      <c r="AJ406" s="167"/>
    </row>
    <row r="407" spans="2:36" s="36" customFormat="1" ht="100.5" customHeight="1" x14ac:dyDescent="0.35">
      <c r="B407" s="167" t="s">
        <v>446</v>
      </c>
      <c r="C407" s="167" t="s">
        <v>447</v>
      </c>
      <c r="D407" s="167" t="s">
        <v>106</v>
      </c>
      <c r="E407" s="166" t="s">
        <v>67</v>
      </c>
      <c r="F407" s="166" t="s">
        <v>134</v>
      </c>
      <c r="G407" s="166" t="s">
        <v>147</v>
      </c>
      <c r="H407" s="167" t="s">
        <v>70</v>
      </c>
      <c r="I407" s="167" t="s">
        <v>79</v>
      </c>
      <c r="J407" s="12" t="s">
        <v>212</v>
      </c>
      <c r="K407" s="8" t="s">
        <v>107</v>
      </c>
      <c r="L407" s="8" t="s">
        <v>86</v>
      </c>
      <c r="M407" s="53">
        <v>40</v>
      </c>
      <c r="N407" s="168" t="s">
        <v>108</v>
      </c>
      <c r="O407" s="167" t="s">
        <v>434</v>
      </c>
      <c r="P407" s="167" t="s">
        <v>75</v>
      </c>
      <c r="Q407" s="167" t="s">
        <v>76</v>
      </c>
      <c r="R407" s="170" t="s">
        <v>77</v>
      </c>
      <c r="S407" s="170" t="s">
        <v>109</v>
      </c>
      <c r="T407" s="171">
        <f>V407+Y407</f>
        <v>72760</v>
      </c>
      <c r="U407" s="171" t="s">
        <v>79</v>
      </c>
      <c r="V407" s="178">
        <v>61846</v>
      </c>
      <c r="W407" s="173" t="s">
        <v>79</v>
      </c>
      <c r="X407" s="173" t="s">
        <v>79</v>
      </c>
      <c r="Y407" s="173">
        <v>10914</v>
      </c>
      <c r="Z407" s="173" t="s">
        <v>98</v>
      </c>
      <c r="AA407" s="173" t="s">
        <v>79</v>
      </c>
      <c r="AB407" s="173">
        <v>12840</v>
      </c>
      <c r="AC407" s="168" t="s">
        <v>149</v>
      </c>
      <c r="AD407" s="175" t="s">
        <v>79</v>
      </c>
      <c r="AE407" s="175">
        <f>V407+Y407</f>
        <v>72760</v>
      </c>
      <c r="AF407" s="168" t="s">
        <v>79</v>
      </c>
      <c r="AG407" s="168" t="s">
        <v>33</v>
      </c>
      <c r="AH407" s="168" t="s">
        <v>165</v>
      </c>
      <c r="AI407" s="168" t="s">
        <v>183</v>
      </c>
      <c r="AJ407" s="168"/>
    </row>
    <row r="408" spans="2:36" s="36" customFormat="1" ht="58" customHeight="1" x14ac:dyDescent="0.35">
      <c r="B408" s="167"/>
      <c r="C408" s="167"/>
      <c r="D408" s="167"/>
      <c r="E408" s="166"/>
      <c r="F408" s="166"/>
      <c r="G408" s="166"/>
      <c r="H408" s="167"/>
      <c r="I408" s="167"/>
      <c r="J408" s="12" t="s">
        <v>111</v>
      </c>
      <c r="K408" s="8" t="s">
        <v>112</v>
      </c>
      <c r="L408" s="8" t="s">
        <v>85</v>
      </c>
      <c r="M408" s="53">
        <v>2</v>
      </c>
      <c r="N408" s="168"/>
      <c r="O408" s="167"/>
      <c r="P408" s="167"/>
      <c r="Q408" s="167"/>
      <c r="R408" s="170"/>
      <c r="S408" s="170"/>
      <c r="T408" s="171"/>
      <c r="U408" s="171"/>
      <c r="V408" s="197"/>
      <c r="W408" s="173"/>
      <c r="X408" s="173"/>
      <c r="Y408" s="173"/>
      <c r="Z408" s="173"/>
      <c r="AA408" s="173"/>
      <c r="AB408" s="173"/>
      <c r="AC408" s="168"/>
      <c r="AD408" s="175"/>
      <c r="AE408" s="175"/>
      <c r="AF408" s="167"/>
      <c r="AG408" s="168"/>
      <c r="AH408" s="168"/>
      <c r="AI408" s="168"/>
      <c r="AJ408" s="167"/>
    </row>
    <row r="409" spans="2:36" s="36" customFormat="1" ht="43" customHeight="1" x14ac:dyDescent="0.35">
      <c r="B409" s="167"/>
      <c r="C409" s="167"/>
      <c r="D409" s="167"/>
      <c r="E409" s="166"/>
      <c r="F409" s="166"/>
      <c r="G409" s="166"/>
      <c r="H409" s="167"/>
      <c r="I409" s="167"/>
      <c r="J409" s="12" t="s">
        <v>127</v>
      </c>
      <c r="K409" s="8" t="s">
        <v>128</v>
      </c>
      <c r="L409" s="8" t="s">
        <v>85</v>
      </c>
      <c r="M409" s="53">
        <v>40</v>
      </c>
      <c r="N409" s="168"/>
      <c r="O409" s="167"/>
      <c r="P409" s="167"/>
      <c r="Q409" s="167"/>
      <c r="R409" s="170"/>
      <c r="S409" s="170"/>
      <c r="T409" s="171"/>
      <c r="U409" s="171"/>
      <c r="V409" s="198"/>
      <c r="W409" s="173"/>
      <c r="X409" s="173"/>
      <c r="Y409" s="173"/>
      <c r="Z409" s="173"/>
      <c r="AA409" s="173"/>
      <c r="AB409" s="173"/>
      <c r="AC409" s="168"/>
      <c r="AD409" s="175"/>
      <c r="AE409" s="175"/>
      <c r="AF409" s="167"/>
      <c r="AG409" s="168"/>
      <c r="AH409" s="168"/>
      <c r="AI409" s="168"/>
      <c r="AJ409" s="167"/>
    </row>
    <row r="410" spans="2:36" s="36" customFormat="1" ht="100.5" customHeight="1" x14ac:dyDescent="0.35">
      <c r="B410" s="167" t="s">
        <v>448</v>
      </c>
      <c r="C410" s="167" t="s">
        <v>433</v>
      </c>
      <c r="D410" s="167" t="s">
        <v>106</v>
      </c>
      <c r="E410" s="166" t="s">
        <v>67</v>
      </c>
      <c r="F410" s="166" t="s">
        <v>134</v>
      </c>
      <c r="G410" s="166" t="s">
        <v>147</v>
      </c>
      <c r="H410" s="167" t="s">
        <v>70</v>
      </c>
      <c r="I410" s="167" t="s">
        <v>79</v>
      </c>
      <c r="J410" s="12" t="s">
        <v>212</v>
      </c>
      <c r="K410" s="8" t="s">
        <v>107</v>
      </c>
      <c r="L410" s="8" t="s">
        <v>86</v>
      </c>
      <c r="M410" s="53">
        <v>40</v>
      </c>
      <c r="N410" s="168" t="s">
        <v>108</v>
      </c>
      <c r="O410" s="167" t="s">
        <v>434</v>
      </c>
      <c r="P410" s="167" t="s">
        <v>75</v>
      </c>
      <c r="Q410" s="167" t="s">
        <v>76</v>
      </c>
      <c r="R410" s="170" t="s">
        <v>77</v>
      </c>
      <c r="S410" s="170" t="s">
        <v>109</v>
      </c>
      <c r="T410" s="171">
        <f>V410+Y410</f>
        <v>150449.68</v>
      </c>
      <c r="U410" s="171" t="s">
        <v>79</v>
      </c>
      <c r="V410" s="178">
        <v>127882.2</v>
      </c>
      <c r="W410" s="173" t="s">
        <v>79</v>
      </c>
      <c r="X410" s="173" t="s">
        <v>79</v>
      </c>
      <c r="Y410" s="173">
        <v>22567.48</v>
      </c>
      <c r="Z410" s="173" t="s">
        <v>98</v>
      </c>
      <c r="AA410" s="173" t="s">
        <v>79</v>
      </c>
      <c r="AB410" s="173">
        <v>26549.94</v>
      </c>
      <c r="AC410" s="168" t="s">
        <v>149</v>
      </c>
      <c r="AD410" s="175" t="s">
        <v>79</v>
      </c>
      <c r="AE410" s="175">
        <f>V410+Y410</f>
        <v>150449.68</v>
      </c>
      <c r="AF410" s="168" t="s">
        <v>79</v>
      </c>
      <c r="AG410" s="168" t="s">
        <v>33</v>
      </c>
      <c r="AH410" s="168" t="s">
        <v>165</v>
      </c>
      <c r="AI410" s="168" t="s">
        <v>183</v>
      </c>
      <c r="AJ410" s="168"/>
    </row>
    <row r="411" spans="2:36" s="36" customFormat="1" ht="58" customHeight="1" x14ac:dyDescent="0.35">
      <c r="B411" s="167"/>
      <c r="C411" s="167"/>
      <c r="D411" s="167"/>
      <c r="E411" s="166"/>
      <c r="F411" s="166"/>
      <c r="G411" s="166"/>
      <c r="H411" s="167"/>
      <c r="I411" s="167"/>
      <c r="J411" s="12" t="s">
        <v>111</v>
      </c>
      <c r="K411" s="8" t="s">
        <v>112</v>
      </c>
      <c r="L411" s="8" t="s">
        <v>85</v>
      </c>
      <c r="M411" s="53">
        <v>1</v>
      </c>
      <c r="N411" s="168"/>
      <c r="O411" s="167"/>
      <c r="P411" s="167"/>
      <c r="Q411" s="167"/>
      <c r="R411" s="170"/>
      <c r="S411" s="170"/>
      <c r="T411" s="171"/>
      <c r="U411" s="171"/>
      <c r="V411" s="197"/>
      <c r="W411" s="173"/>
      <c r="X411" s="173"/>
      <c r="Y411" s="173"/>
      <c r="Z411" s="173"/>
      <c r="AA411" s="173"/>
      <c r="AB411" s="173"/>
      <c r="AC411" s="168"/>
      <c r="AD411" s="175"/>
      <c r="AE411" s="175"/>
      <c r="AF411" s="167"/>
      <c r="AG411" s="168"/>
      <c r="AH411" s="168"/>
      <c r="AI411" s="168"/>
      <c r="AJ411" s="167"/>
    </row>
    <row r="412" spans="2:36" s="36" customFormat="1" ht="43" customHeight="1" x14ac:dyDescent="0.35">
      <c r="B412" s="167"/>
      <c r="C412" s="167"/>
      <c r="D412" s="167"/>
      <c r="E412" s="166"/>
      <c r="F412" s="166"/>
      <c r="G412" s="166"/>
      <c r="H412" s="167"/>
      <c r="I412" s="167"/>
      <c r="J412" s="12" t="s">
        <v>127</v>
      </c>
      <c r="K412" s="8" t="s">
        <v>128</v>
      </c>
      <c r="L412" s="8" t="s">
        <v>85</v>
      </c>
      <c r="M412" s="53">
        <v>60</v>
      </c>
      <c r="N412" s="168"/>
      <c r="O412" s="167"/>
      <c r="P412" s="167"/>
      <c r="Q412" s="167"/>
      <c r="R412" s="170"/>
      <c r="S412" s="170"/>
      <c r="T412" s="171"/>
      <c r="U412" s="171"/>
      <c r="V412" s="198"/>
      <c r="W412" s="173"/>
      <c r="X412" s="173"/>
      <c r="Y412" s="173"/>
      <c r="Z412" s="173"/>
      <c r="AA412" s="173"/>
      <c r="AB412" s="173"/>
      <c r="AC412" s="168"/>
      <c r="AD412" s="175"/>
      <c r="AE412" s="175"/>
      <c r="AF412" s="167"/>
      <c r="AG412" s="168"/>
      <c r="AH412" s="168"/>
      <c r="AI412" s="168"/>
      <c r="AJ412" s="167"/>
    </row>
    <row r="413" spans="2:36" s="36" customFormat="1" ht="100.5" customHeight="1" x14ac:dyDescent="0.35">
      <c r="B413" s="167" t="s">
        <v>449</v>
      </c>
      <c r="C413" s="167" t="s">
        <v>443</v>
      </c>
      <c r="D413" s="167" t="s">
        <v>106</v>
      </c>
      <c r="E413" s="166" t="s">
        <v>67</v>
      </c>
      <c r="F413" s="166" t="s">
        <v>134</v>
      </c>
      <c r="G413" s="166" t="s">
        <v>147</v>
      </c>
      <c r="H413" s="167" t="s">
        <v>70</v>
      </c>
      <c r="I413" s="167" t="s">
        <v>79</v>
      </c>
      <c r="J413" s="12" t="s">
        <v>212</v>
      </c>
      <c r="K413" s="8" t="s">
        <v>107</v>
      </c>
      <c r="L413" s="8" t="s">
        <v>86</v>
      </c>
      <c r="M413" s="53">
        <v>40</v>
      </c>
      <c r="N413" s="168" t="s">
        <v>108</v>
      </c>
      <c r="O413" s="167" t="s">
        <v>434</v>
      </c>
      <c r="P413" s="167" t="s">
        <v>75</v>
      </c>
      <c r="Q413" s="167" t="s">
        <v>76</v>
      </c>
      <c r="R413" s="170" t="s">
        <v>77</v>
      </c>
      <c r="S413" s="170" t="s">
        <v>109</v>
      </c>
      <c r="T413" s="171">
        <f>V413+Y413</f>
        <v>54570</v>
      </c>
      <c r="U413" s="171" t="s">
        <v>79</v>
      </c>
      <c r="V413" s="178">
        <v>46384.52</v>
      </c>
      <c r="W413" s="173" t="s">
        <v>79</v>
      </c>
      <c r="X413" s="173" t="s">
        <v>79</v>
      </c>
      <c r="Y413" s="173">
        <v>8185.48</v>
      </c>
      <c r="Z413" s="173" t="s">
        <v>98</v>
      </c>
      <c r="AA413" s="173" t="s">
        <v>79</v>
      </c>
      <c r="AB413" s="173">
        <v>9630</v>
      </c>
      <c r="AC413" s="168" t="s">
        <v>149</v>
      </c>
      <c r="AD413" s="175" t="s">
        <v>79</v>
      </c>
      <c r="AE413" s="175">
        <f>V413+Y413</f>
        <v>54570</v>
      </c>
      <c r="AF413" s="168" t="s">
        <v>79</v>
      </c>
      <c r="AG413" s="168" t="s">
        <v>33</v>
      </c>
      <c r="AH413" s="168" t="s">
        <v>260</v>
      </c>
      <c r="AI413" s="168" t="s">
        <v>170</v>
      </c>
      <c r="AJ413" s="168"/>
    </row>
    <row r="414" spans="2:36" s="36" customFormat="1" ht="58" customHeight="1" x14ac:dyDescent="0.35">
      <c r="B414" s="167"/>
      <c r="C414" s="167"/>
      <c r="D414" s="167"/>
      <c r="E414" s="166"/>
      <c r="F414" s="166"/>
      <c r="G414" s="166"/>
      <c r="H414" s="167"/>
      <c r="I414" s="167"/>
      <c r="J414" s="12" t="s">
        <v>111</v>
      </c>
      <c r="K414" s="8" t="s">
        <v>112</v>
      </c>
      <c r="L414" s="8" t="s">
        <v>85</v>
      </c>
      <c r="M414" s="53">
        <v>1</v>
      </c>
      <c r="N414" s="168"/>
      <c r="O414" s="167"/>
      <c r="P414" s="167"/>
      <c r="Q414" s="167"/>
      <c r="R414" s="170"/>
      <c r="S414" s="170"/>
      <c r="T414" s="171"/>
      <c r="U414" s="171"/>
      <c r="V414" s="197"/>
      <c r="W414" s="173"/>
      <c r="X414" s="173"/>
      <c r="Y414" s="173"/>
      <c r="Z414" s="173"/>
      <c r="AA414" s="173"/>
      <c r="AB414" s="173"/>
      <c r="AC414" s="168"/>
      <c r="AD414" s="175"/>
      <c r="AE414" s="175"/>
      <c r="AF414" s="167"/>
      <c r="AG414" s="168"/>
      <c r="AH414" s="168"/>
      <c r="AI414" s="168"/>
      <c r="AJ414" s="167"/>
    </row>
    <row r="415" spans="2:36" s="36" customFormat="1" ht="43" customHeight="1" x14ac:dyDescent="0.35">
      <c r="B415" s="167"/>
      <c r="C415" s="167"/>
      <c r="D415" s="167"/>
      <c r="E415" s="166"/>
      <c r="F415" s="166"/>
      <c r="G415" s="166"/>
      <c r="H415" s="167"/>
      <c r="I415" s="167"/>
      <c r="J415" s="12" t="s">
        <v>127</v>
      </c>
      <c r="K415" s="8" t="s">
        <v>128</v>
      </c>
      <c r="L415" s="8" t="s">
        <v>85</v>
      </c>
      <c r="M415" s="53">
        <v>40</v>
      </c>
      <c r="N415" s="168"/>
      <c r="O415" s="167"/>
      <c r="P415" s="167"/>
      <c r="Q415" s="167"/>
      <c r="R415" s="170"/>
      <c r="S415" s="170"/>
      <c r="T415" s="171"/>
      <c r="U415" s="171"/>
      <c r="V415" s="198"/>
      <c r="W415" s="173"/>
      <c r="X415" s="173"/>
      <c r="Y415" s="173"/>
      <c r="Z415" s="173"/>
      <c r="AA415" s="173"/>
      <c r="AB415" s="173"/>
      <c r="AC415" s="168"/>
      <c r="AD415" s="175"/>
      <c r="AE415" s="175"/>
      <c r="AF415" s="167"/>
      <c r="AG415" s="168"/>
      <c r="AH415" s="168"/>
      <c r="AI415" s="168"/>
      <c r="AJ415" s="167"/>
    </row>
    <row r="416" spans="2:36" s="36" customFormat="1" ht="91" x14ac:dyDescent="0.35">
      <c r="B416" s="167" t="s">
        <v>450</v>
      </c>
      <c r="C416" s="167" t="s">
        <v>443</v>
      </c>
      <c r="D416" s="167" t="s">
        <v>106</v>
      </c>
      <c r="E416" s="166" t="s">
        <v>67</v>
      </c>
      <c r="F416" s="166" t="s">
        <v>134</v>
      </c>
      <c r="G416" s="166" t="s">
        <v>147</v>
      </c>
      <c r="H416" s="167" t="s">
        <v>70</v>
      </c>
      <c r="I416" s="167" t="s">
        <v>79</v>
      </c>
      <c r="J416" s="12" t="s">
        <v>212</v>
      </c>
      <c r="K416" s="8" t="s">
        <v>107</v>
      </c>
      <c r="L416" s="8" t="s">
        <v>86</v>
      </c>
      <c r="M416" s="53">
        <v>40</v>
      </c>
      <c r="N416" s="168" t="s">
        <v>108</v>
      </c>
      <c r="O416" s="167" t="s">
        <v>434</v>
      </c>
      <c r="P416" s="167" t="s">
        <v>75</v>
      </c>
      <c r="Q416" s="167" t="s">
        <v>76</v>
      </c>
      <c r="R416" s="170" t="s">
        <v>77</v>
      </c>
      <c r="S416" s="170" t="s">
        <v>109</v>
      </c>
      <c r="T416" s="171">
        <f>V416+Y416</f>
        <v>36380</v>
      </c>
      <c r="U416" s="171" t="s">
        <v>79</v>
      </c>
      <c r="V416" s="178">
        <v>30923</v>
      </c>
      <c r="W416" s="173" t="s">
        <v>79</v>
      </c>
      <c r="X416" s="173" t="s">
        <v>79</v>
      </c>
      <c r="Y416" s="173">
        <v>5457</v>
      </c>
      <c r="Z416" s="173" t="s">
        <v>98</v>
      </c>
      <c r="AA416" s="173" t="s">
        <v>79</v>
      </c>
      <c r="AB416" s="173">
        <v>6420</v>
      </c>
      <c r="AC416" s="168" t="s">
        <v>149</v>
      </c>
      <c r="AD416" s="175" t="s">
        <v>79</v>
      </c>
      <c r="AE416" s="175">
        <f>V416+Y416</f>
        <v>36380</v>
      </c>
      <c r="AF416" s="167" t="s">
        <v>79</v>
      </c>
      <c r="AG416" s="168" t="s">
        <v>33</v>
      </c>
      <c r="AH416" s="168" t="s">
        <v>260</v>
      </c>
      <c r="AI416" s="168" t="s">
        <v>170</v>
      </c>
      <c r="AJ416" s="167"/>
    </row>
    <row r="417" spans="2:36" s="36" customFormat="1" ht="58" customHeight="1" x14ac:dyDescent="0.35">
      <c r="B417" s="167"/>
      <c r="C417" s="167"/>
      <c r="D417" s="167"/>
      <c r="E417" s="166"/>
      <c r="F417" s="166"/>
      <c r="G417" s="166"/>
      <c r="H417" s="167"/>
      <c r="I417" s="167"/>
      <c r="J417" s="12" t="s">
        <v>111</v>
      </c>
      <c r="K417" s="8" t="s">
        <v>112</v>
      </c>
      <c r="L417" s="8" t="s">
        <v>85</v>
      </c>
      <c r="M417" s="53">
        <v>1</v>
      </c>
      <c r="N417" s="168"/>
      <c r="O417" s="167"/>
      <c r="P417" s="167"/>
      <c r="Q417" s="167"/>
      <c r="R417" s="170"/>
      <c r="S417" s="170"/>
      <c r="T417" s="171"/>
      <c r="U417" s="171"/>
      <c r="V417" s="197"/>
      <c r="W417" s="173"/>
      <c r="X417" s="173"/>
      <c r="Y417" s="173"/>
      <c r="Z417" s="173"/>
      <c r="AA417" s="173"/>
      <c r="AB417" s="173"/>
      <c r="AC417" s="168"/>
      <c r="AD417" s="175"/>
      <c r="AE417" s="175"/>
      <c r="AF417" s="167"/>
      <c r="AG417" s="168"/>
      <c r="AH417" s="168"/>
      <c r="AI417" s="168"/>
      <c r="AJ417" s="167"/>
    </row>
    <row r="418" spans="2:36" s="36" customFormat="1" ht="43" customHeight="1" x14ac:dyDescent="0.35">
      <c r="B418" s="167"/>
      <c r="C418" s="167"/>
      <c r="D418" s="167"/>
      <c r="E418" s="166"/>
      <c r="F418" s="166"/>
      <c r="G418" s="166"/>
      <c r="H418" s="167"/>
      <c r="I418" s="167"/>
      <c r="J418" s="12" t="s">
        <v>127</v>
      </c>
      <c r="K418" s="8" t="s">
        <v>128</v>
      </c>
      <c r="L418" s="8" t="s">
        <v>85</v>
      </c>
      <c r="M418" s="53">
        <v>20</v>
      </c>
      <c r="N418" s="168"/>
      <c r="O418" s="167"/>
      <c r="P418" s="167"/>
      <c r="Q418" s="167"/>
      <c r="R418" s="170"/>
      <c r="S418" s="170"/>
      <c r="T418" s="171"/>
      <c r="U418" s="171"/>
      <c r="V418" s="198"/>
      <c r="W418" s="173"/>
      <c r="X418" s="173"/>
      <c r="Y418" s="173"/>
      <c r="Z418" s="173"/>
      <c r="AA418" s="173"/>
      <c r="AB418" s="173"/>
      <c r="AC418" s="168"/>
      <c r="AD418" s="175"/>
      <c r="AE418" s="175"/>
      <c r="AF418" s="167"/>
      <c r="AG418" s="168"/>
      <c r="AH418" s="168"/>
      <c r="AI418" s="168"/>
      <c r="AJ418" s="167"/>
    </row>
    <row r="419" spans="2:36" s="36" customFormat="1" ht="91" x14ac:dyDescent="0.35">
      <c r="B419" s="167" t="s">
        <v>451</v>
      </c>
      <c r="C419" s="167" t="s">
        <v>445</v>
      </c>
      <c r="D419" s="167" t="s">
        <v>106</v>
      </c>
      <c r="E419" s="166" t="s">
        <v>67</v>
      </c>
      <c r="F419" s="166" t="s">
        <v>134</v>
      </c>
      <c r="G419" s="166" t="s">
        <v>147</v>
      </c>
      <c r="H419" s="167" t="s">
        <v>70</v>
      </c>
      <c r="I419" s="167" t="s">
        <v>79</v>
      </c>
      <c r="J419" s="12" t="s">
        <v>212</v>
      </c>
      <c r="K419" s="8" t="s">
        <v>107</v>
      </c>
      <c r="L419" s="8" t="s">
        <v>86</v>
      </c>
      <c r="M419" s="53">
        <v>40</v>
      </c>
      <c r="N419" s="168" t="s">
        <v>108</v>
      </c>
      <c r="O419" s="167" t="s">
        <v>434</v>
      </c>
      <c r="P419" s="167" t="s">
        <v>75</v>
      </c>
      <c r="Q419" s="167" t="s">
        <v>76</v>
      </c>
      <c r="R419" s="170" t="s">
        <v>77</v>
      </c>
      <c r="S419" s="170" t="s">
        <v>109</v>
      </c>
      <c r="T419" s="171">
        <f>V419+Y419</f>
        <v>100045</v>
      </c>
      <c r="U419" s="171" t="s">
        <v>79</v>
      </c>
      <c r="V419" s="178">
        <v>85038.25</v>
      </c>
      <c r="W419" s="173" t="s">
        <v>79</v>
      </c>
      <c r="X419" s="173" t="s">
        <v>79</v>
      </c>
      <c r="Y419" s="173">
        <v>15006.75</v>
      </c>
      <c r="Z419" s="173" t="s">
        <v>98</v>
      </c>
      <c r="AA419" s="173" t="s">
        <v>79</v>
      </c>
      <c r="AB419" s="173">
        <v>17655</v>
      </c>
      <c r="AC419" s="168" t="s">
        <v>149</v>
      </c>
      <c r="AD419" s="175" t="s">
        <v>79</v>
      </c>
      <c r="AE419" s="175">
        <f>V419+Y419</f>
        <v>100045</v>
      </c>
      <c r="AF419" s="167" t="s">
        <v>79</v>
      </c>
      <c r="AG419" s="168" t="s">
        <v>33</v>
      </c>
      <c r="AH419" s="168" t="s">
        <v>260</v>
      </c>
      <c r="AI419" s="168" t="s">
        <v>170</v>
      </c>
      <c r="AJ419" s="167"/>
    </row>
    <row r="420" spans="2:36" s="36" customFormat="1" ht="58" customHeight="1" x14ac:dyDescent="0.35">
      <c r="B420" s="167"/>
      <c r="C420" s="167"/>
      <c r="D420" s="167"/>
      <c r="E420" s="166"/>
      <c r="F420" s="166"/>
      <c r="G420" s="166"/>
      <c r="H420" s="167"/>
      <c r="I420" s="167"/>
      <c r="J420" s="12" t="s">
        <v>111</v>
      </c>
      <c r="K420" s="8" t="s">
        <v>112</v>
      </c>
      <c r="L420" s="8" t="s">
        <v>85</v>
      </c>
      <c r="M420" s="53">
        <v>1</v>
      </c>
      <c r="N420" s="168"/>
      <c r="O420" s="167"/>
      <c r="P420" s="167"/>
      <c r="Q420" s="167"/>
      <c r="R420" s="170"/>
      <c r="S420" s="170"/>
      <c r="T420" s="171"/>
      <c r="U420" s="171"/>
      <c r="V420" s="197"/>
      <c r="W420" s="173"/>
      <c r="X420" s="173"/>
      <c r="Y420" s="173"/>
      <c r="Z420" s="173"/>
      <c r="AA420" s="173"/>
      <c r="AB420" s="173"/>
      <c r="AC420" s="168"/>
      <c r="AD420" s="175"/>
      <c r="AE420" s="175"/>
      <c r="AF420" s="167"/>
      <c r="AG420" s="168"/>
      <c r="AH420" s="168"/>
      <c r="AI420" s="168"/>
      <c r="AJ420" s="167"/>
    </row>
    <row r="421" spans="2:36" s="36" customFormat="1" ht="43" customHeight="1" x14ac:dyDescent="0.35">
      <c r="B421" s="167"/>
      <c r="C421" s="167"/>
      <c r="D421" s="179"/>
      <c r="E421" s="182"/>
      <c r="F421" s="166"/>
      <c r="G421" s="166"/>
      <c r="H421" s="179"/>
      <c r="I421" s="179"/>
      <c r="J421" s="12" t="s">
        <v>127</v>
      </c>
      <c r="K421" s="8" t="s">
        <v>128</v>
      </c>
      <c r="L421" s="8" t="s">
        <v>85</v>
      </c>
      <c r="M421" s="53">
        <v>10</v>
      </c>
      <c r="N421" s="191"/>
      <c r="O421" s="179"/>
      <c r="P421" s="179"/>
      <c r="Q421" s="179"/>
      <c r="R421" s="200"/>
      <c r="S421" s="200"/>
      <c r="T421" s="203"/>
      <c r="U421" s="203"/>
      <c r="V421" s="197"/>
      <c r="W421" s="178"/>
      <c r="X421" s="178"/>
      <c r="Y421" s="178"/>
      <c r="Z421" s="178"/>
      <c r="AA421" s="178"/>
      <c r="AB421" s="178"/>
      <c r="AC421" s="191"/>
      <c r="AD421" s="189"/>
      <c r="AE421" s="189"/>
      <c r="AF421" s="179"/>
      <c r="AG421" s="191"/>
      <c r="AH421" s="191"/>
      <c r="AI421" s="191"/>
      <c r="AJ421" s="167"/>
    </row>
    <row r="422" spans="2:36" ht="39" x14ac:dyDescent="0.3">
      <c r="B422" s="167" t="s">
        <v>1034</v>
      </c>
      <c r="C422" s="167" t="s">
        <v>439</v>
      </c>
      <c r="D422" s="167" t="s">
        <v>66</v>
      </c>
      <c r="E422" s="166" t="s">
        <v>67</v>
      </c>
      <c r="F422" s="166" t="s">
        <v>132</v>
      </c>
      <c r="G422" s="166" t="s">
        <v>69</v>
      </c>
      <c r="H422" s="167" t="s">
        <v>70</v>
      </c>
      <c r="I422" s="167" t="s">
        <v>79</v>
      </c>
      <c r="J422" s="12" t="s">
        <v>113</v>
      </c>
      <c r="K422" s="8" t="s">
        <v>114</v>
      </c>
      <c r="L422" s="8" t="s">
        <v>115</v>
      </c>
      <c r="M422" s="8">
        <v>2</v>
      </c>
      <c r="N422" s="168" t="s">
        <v>108</v>
      </c>
      <c r="O422" s="167" t="s">
        <v>434</v>
      </c>
      <c r="P422" s="167" t="s">
        <v>75</v>
      </c>
      <c r="Q422" s="167" t="s">
        <v>76</v>
      </c>
      <c r="R422" s="170" t="s">
        <v>77</v>
      </c>
      <c r="S422" s="170" t="s">
        <v>109</v>
      </c>
      <c r="T422" s="171">
        <f>V422+Y422</f>
        <v>113152.5</v>
      </c>
      <c r="U422" s="171" t="s">
        <v>79</v>
      </c>
      <c r="V422" s="173">
        <v>96179.62</v>
      </c>
      <c r="W422" s="173" t="s">
        <v>79</v>
      </c>
      <c r="X422" s="173" t="s">
        <v>79</v>
      </c>
      <c r="Y422" s="173">
        <v>16972.88</v>
      </c>
      <c r="Z422" s="173" t="s">
        <v>79</v>
      </c>
      <c r="AA422" s="173" t="s">
        <v>79</v>
      </c>
      <c r="AB422" s="173">
        <v>37717.5</v>
      </c>
      <c r="AC422" s="168" t="s">
        <v>80</v>
      </c>
      <c r="AD422" s="175" t="s">
        <v>79</v>
      </c>
      <c r="AE422" s="175">
        <f>V422+Y422</f>
        <v>113152.5</v>
      </c>
      <c r="AF422" s="167" t="s">
        <v>79</v>
      </c>
      <c r="AG422" s="168" t="s">
        <v>33</v>
      </c>
      <c r="AH422" s="168" t="s">
        <v>165</v>
      </c>
      <c r="AI422" s="168" t="s">
        <v>183</v>
      </c>
      <c r="AJ422" s="167"/>
    </row>
    <row r="423" spans="2:36" ht="52" x14ac:dyDescent="0.3">
      <c r="B423" s="167"/>
      <c r="C423" s="167"/>
      <c r="D423" s="167"/>
      <c r="E423" s="166"/>
      <c r="F423" s="166"/>
      <c r="G423" s="166"/>
      <c r="H423" s="167"/>
      <c r="I423" s="167"/>
      <c r="J423" s="12" t="s">
        <v>116</v>
      </c>
      <c r="K423" s="8" t="s">
        <v>117</v>
      </c>
      <c r="L423" s="8" t="s">
        <v>85</v>
      </c>
      <c r="M423" s="8">
        <v>2</v>
      </c>
      <c r="N423" s="168"/>
      <c r="O423" s="167"/>
      <c r="P423" s="167"/>
      <c r="Q423" s="167"/>
      <c r="R423" s="170"/>
      <c r="S423" s="170"/>
      <c r="T423" s="171"/>
      <c r="U423" s="171"/>
      <c r="V423" s="173"/>
      <c r="W423" s="173"/>
      <c r="X423" s="173"/>
      <c r="Y423" s="173"/>
      <c r="Z423" s="173"/>
      <c r="AA423" s="173"/>
      <c r="AB423" s="173"/>
      <c r="AC423" s="168"/>
      <c r="AD423" s="175"/>
      <c r="AE423" s="175"/>
      <c r="AF423" s="167"/>
      <c r="AG423" s="168"/>
      <c r="AH423" s="168"/>
      <c r="AI423" s="168"/>
      <c r="AJ423" s="167"/>
    </row>
    <row r="424" spans="2:36" ht="39" x14ac:dyDescent="0.3">
      <c r="B424" s="167"/>
      <c r="C424" s="167"/>
      <c r="D424" s="167"/>
      <c r="E424" s="166"/>
      <c r="F424" s="166"/>
      <c r="G424" s="166"/>
      <c r="H424" s="167"/>
      <c r="I424" s="167"/>
      <c r="J424" s="12" t="s">
        <v>213</v>
      </c>
      <c r="K424" s="8" t="s">
        <v>118</v>
      </c>
      <c r="L424" s="8" t="s">
        <v>119</v>
      </c>
      <c r="M424" s="8">
        <v>2</v>
      </c>
      <c r="N424" s="168"/>
      <c r="O424" s="167"/>
      <c r="P424" s="167"/>
      <c r="Q424" s="167"/>
      <c r="R424" s="170"/>
      <c r="S424" s="170"/>
      <c r="T424" s="171"/>
      <c r="U424" s="171"/>
      <c r="V424" s="173"/>
      <c r="W424" s="173"/>
      <c r="X424" s="173"/>
      <c r="Y424" s="173"/>
      <c r="Z424" s="173"/>
      <c r="AA424" s="173"/>
      <c r="AB424" s="173"/>
      <c r="AC424" s="168"/>
      <c r="AD424" s="175"/>
      <c r="AE424" s="175"/>
      <c r="AF424" s="167"/>
      <c r="AG424" s="168"/>
      <c r="AH424" s="168"/>
      <c r="AI424" s="168"/>
      <c r="AJ424" s="167"/>
    </row>
    <row r="425" spans="2:36" ht="54" customHeight="1" x14ac:dyDescent="0.3">
      <c r="B425" s="167"/>
      <c r="C425" s="167"/>
      <c r="D425" s="167"/>
      <c r="E425" s="166"/>
      <c r="F425" s="166"/>
      <c r="G425" s="166"/>
      <c r="H425" s="167"/>
      <c r="I425" s="167"/>
      <c r="J425" s="12" t="s">
        <v>120</v>
      </c>
      <c r="K425" s="8" t="s">
        <v>121</v>
      </c>
      <c r="L425" s="8" t="s">
        <v>119</v>
      </c>
      <c r="M425" s="53">
        <v>2</v>
      </c>
      <c r="N425" s="168"/>
      <c r="O425" s="167"/>
      <c r="P425" s="167"/>
      <c r="Q425" s="167"/>
      <c r="R425" s="170"/>
      <c r="S425" s="170"/>
      <c r="T425" s="171"/>
      <c r="U425" s="171"/>
      <c r="V425" s="173"/>
      <c r="W425" s="173"/>
      <c r="X425" s="173"/>
      <c r="Y425" s="173"/>
      <c r="Z425" s="173"/>
      <c r="AA425" s="173"/>
      <c r="AB425" s="173"/>
      <c r="AC425" s="168"/>
      <c r="AD425" s="175"/>
      <c r="AE425" s="175"/>
      <c r="AF425" s="167"/>
      <c r="AG425" s="168"/>
      <c r="AH425" s="168"/>
      <c r="AI425" s="168"/>
      <c r="AJ425" s="167"/>
    </row>
    <row r="426" spans="2:36" s="36" customFormat="1" ht="91" x14ac:dyDescent="0.35">
      <c r="B426" s="179" t="s">
        <v>602</v>
      </c>
      <c r="C426" s="180" t="s">
        <v>603</v>
      </c>
      <c r="D426" s="179" t="s">
        <v>106</v>
      </c>
      <c r="E426" s="182" t="s">
        <v>67</v>
      </c>
      <c r="F426" s="182" t="s">
        <v>134</v>
      </c>
      <c r="G426" s="182" t="s">
        <v>147</v>
      </c>
      <c r="H426" s="167" t="s">
        <v>70</v>
      </c>
      <c r="I426" s="179" t="s">
        <v>79</v>
      </c>
      <c r="J426" s="12" t="s">
        <v>212</v>
      </c>
      <c r="K426" s="8" t="s">
        <v>107</v>
      </c>
      <c r="L426" s="8" t="s">
        <v>86</v>
      </c>
      <c r="M426" s="53">
        <v>40</v>
      </c>
      <c r="N426" s="168" t="s">
        <v>108</v>
      </c>
      <c r="O426" s="166" t="s">
        <v>604</v>
      </c>
      <c r="P426" s="167" t="s">
        <v>75</v>
      </c>
      <c r="Q426" s="167" t="s">
        <v>76</v>
      </c>
      <c r="R426" s="170" t="s">
        <v>77</v>
      </c>
      <c r="S426" s="170" t="s">
        <v>109</v>
      </c>
      <c r="T426" s="171">
        <f>V426+Y426</f>
        <v>183755.21</v>
      </c>
      <c r="U426" s="171">
        <f>T426/M427</f>
        <v>26250.744285714285</v>
      </c>
      <c r="V426" s="191">
        <v>156191.93</v>
      </c>
      <c r="W426" s="178" t="s">
        <v>98</v>
      </c>
      <c r="X426" s="178" t="s">
        <v>98</v>
      </c>
      <c r="Y426" s="191">
        <v>27563.279999999999</v>
      </c>
      <c r="Z426" s="173" t="s">
        <v>98</v>
      </c>
      <c r="AA426" s="173" t="s">
        <v>79</v>
      </c>
      <c r="AB426" s="191">
        <v>14897.12</v>
      </c>
      <c r="AC426" s="168" t="s">
        <v>149</v>
      </c>
      <c r="AD426" s="189" t="s">
        <v>98</v>
      </c>
      <c r="AE426" s="175">
        <f>V426+Y426</f>
        <v>183755.21</v>
      </c>
      <c r="AF426" s="167" t="s">
        <v>79</v>
      </c>
      <c r="AG426" s="168" t="s">
        <v>33</v>
      </c>
      <c r="AH426" s="168" t="s">
        <v>178</v>
      </c>
      <c r="AI426" s="168" t="s">
        <v>180</v>
      </c>
      <c r="AJ426" s="167"/>
    </row>
    <row r="427" spans="2:36" s="36" customFormat="1" ht="73" customHeight="1" x14ac:dyDescent="0.35">
      <c r="B427" s="167"/>
      <c r="C427" s="167"/>
      <c r="D427" s="167"/>
      <c r="E427" s="166"/>
      <c r="F427" s="166"/>
      <c r="G427" s="166"/>
      <c r="H427" s="167"/>
      <c r="I427" s="180"/>
      <c r="J427" s="12" t="s">
        <v>111</v>
      </c>
      <c r="K427" s="8" t="s">
        <v>112</v>
      </c>
      <c r="L427" s="8" t="s">
        <v>85</v>
      </c>
      <c r="M427" s="53">
        <v>7</v>
      </c>
      <c r="N427" s="168"/>
      <c r="O427" s="166"/>
      <c r="P427" s="167"/>
      <c r="Q427" s="167"/>
      <c r="R427" s="170"/>
      <c r="S427" s="170"/>
      <c r="T427" s="171"/>
      <c r="U427" s="171"/>
      <c r="V427" s="192"/>
      <c r="W427" s="197"/>
      <c r="X427" s="197"/>
      <c r="Y427" s="192"/>
      <c r="Z427" s="173"/>
      <c r="AA427" s="173"/>
      <c r="AB427" s="192"/>
      <c r="AC427" s="168"/>
      <c r="AD427" s="187"/>
      <c r="AE427" s="175"/>
      <c r="AF427" s="167"/>
      <c r="AG427" s="168"/>
      <c r="AH427" s="168"/>
      <c r="AI427" s="168"/>
      <c r="AJ427" s="167"/>
    </row>
    <row r="428" spans="2:36" s="36" customFormat="1" ht="43" customHeight="1" x14ac:dyDescent="0.35">
      <c r="B428" s="167"/>
      <c r="C428" s="167"/>
      <c r="D428" s="167"/>
      <c r="E428" s="166"/>
      <c r="F428" s="166"/>
      <c r="G428" s="166"/>
      <c r="H428" s="179"/>
      <c r="I428" s="181"/>
      <c r="J428" s="12" t="s">
        <v>127</v>
      </c>
      <c r="K428" s="8" t="s">
        <v>128</v>
      </c>
      <c r="L428" s="8" t="s">
        <v>85</v>
      </c>
      <c r="M428" s="53">
        <v>150</v>
      </c>
      <c r="N428" s="191"/>
      <c r="O428" s="166"/>
      <c r="P428" s="179"/>
      <c r="Q428" s="179"/>
      <c r="R428" s="200"/>
      <c r="S428" s="200"/>
      <c r="T428" s="203"/>
      <c r="U428" s="203"/>
      <c r="V428" s="193"/>
      <c r="W428" s="198"/>
      <c r="X428" s="198"/>
      <c r="Y428" s="193"/>
      <c r="Z428" s="178"/>
      <c r="AA428" s="178"/>
      <c r="AB428" s="193"/>
      <c r="AC428" s="191"/>
      <c r="AD428" s="188"/>
      <c r="AE428" s="189"/>
      <c r="AF428" s="179"/>
      <c r="AG428" s="191"/>
      <c r="AH428" s="191"/>
      <c r="AI428" s="191"/>
      <c r="AJ428" s="167"/>
    </row>
    <row r="429" spans="2:36" s="36" customFormat="1" ht="63.75" customHeight="1" x14ac:dyDescent="0.35">
      <c r="B429" s="179" t="s">
        <v>605</v>
      </c>
      <c r="C429" s="179" t="s">
        <v>606</v>
      </c>
      <c r="D429" s="179" t="s">
        <v>106</v>
      </c>
      <c r="E429" s="182" t="s">
        <v>67</v>
      </c>
      <c r="F429" s="182" t="s">
        <v>132</v>
      </c>
      <c r="G429" s="182" t="s">
        <v>69</v>
      </c>
      <c r="H429" s="179" t="s">
        <v>70</v>
      </c>
      <c r="I429" s="179" t="s">
        <v>98</v>
      </c>
      <c r="J429" s="12" t="s">
        <v>113</v>
      </c>
      <c r="K429" s="8" t="s">
        <v>114</v>
      </c>
      <c r="L429" s="8" t="s">
        <v>115</v>
      </c>
      <c r="M429" s="8">
        <v>1</v>
      </c>
      <c r="N429" s="168" t="s">
        <v>108</v>
      </c>
      <c r="O429" s="166" t="s">
        <v>607</v>
      </c>
      <c r="P429" s="179" t="s">
        <v>75</v>
      </c>
      <c r="Q429" s="179" t="s">
        <v>76</v>
      </c>
      <c r="R429" s="179" t="s">
        <v>77</v>
      </c>
      <c r="S429" s="170" t="s">
        <v>109</v>
      </c>
      <c r="T429" s="171">
        <f>V429+Y429</f>
        <v>58500</v>
      </c>
      <c r="U429" s="171">
        <f>+T429/M430</f>
        <v>58500</v>
      </c>
      <c r="V429" s="208">
        <v>49725</v>
      </c>
      <c r="W429" s="190" t="s">
        <v>98</v>
      </c>
      <c r="X429" s="190" t="s">
        <v>98</v>
      </c>
      <c r="Y429" s="208">
        <v>8775</v>
      </c>
      <c r="Z429" s="173" t="s">
        <v>98</v>
      </c>
      <c r="AA429" s="173" t="s">
        <v>98</v>
      </c>
      <c r="AB429" s="191">
        <v>4743.24</v>
      </c>
      <c r="AC429" s="168" t="s">
        <v>80</v>
      </c>
      <c r="AD429" s="175" t="s">
        <v>98</v>
      </c>
      <c r="AE429" s="168">
        <f>+V429+Y429</f>
        <v>58500</v>
      </c>
      <c r="AF429" s="167" t="s">
        <v>98</v>
      </c>
      <c r="AG429" s="168" t="s">
        <v>33</v>
      </c>
      <c r="AH429" s="168" t="s">
        <v>178</v>
      </c>
      <c r="AI429" s="168" t="s">
        <v>162</v>
      </c>
      <c r="AJ429" s="167"/>
    </row>
    <row r="430" spans="2:36" s="36" customFormat="1" ht="81" customHeight="1" x14ac:dyDescent="0.35">
      <c r="B430" s="167"/>
      <c r="C430" s="167"/>
      <c r="D430" s="167"/>
      <c r="E430" s="166"/>
      <c r="F430" s="166"/>
      <c r="G430" s="166"/>
      <c r="H430" s="180"/>
      <c r="I430" s="180"/>
      <c r="J430" s="12" t="s">
        <v>116</v>
      </c>
      <c r="K430" s="8" t="s">
        <v>117</v>
      </c>
      <c r="L430" s="8" t="s">
        <v>85</v>
      </c>
      <c r="M430" s="8">
        <v>1</v>
      </c>
      <c r="N430" s="168"/>
      <c r="O430" s="166"/>
      <c r="P430" s="180"/>
      <c r="Q430" s="180"/>
      <c r="R430" s="180"/>
      <c r="S430" s="170"/>
      <c r="T430" s="171"/>
      <c r="U430" s="171"/>
      <c r="V430" s="209"/>
      <c r="W430" s="190"/>
      <c r="X430" s="190"/>
      <c r="Y430" s="209"/>
      <c r="Z430" s="173"/>
      <c r="AA430" s="173"/>
      <c r="AB430" s="192"/>
      <c r="AC430" s="168"/>
      <c r="AD430" s="175"/>
      <c r="AE430" s="168"/>
      <c r="AF430" s="167"/>
      <c r="AG430" s="168"/>
      <c r="AH430" s="168"/>
      <c r="AI430" s="168"/>
      <c r="AJ430" s="167"/>
    </row>
    <row r="431" spans="2:36" s="36" customFormat="1" ht="63" customHeight="1" x14ac:dyDescent="0.35">
      <c r="B431" s="167"/>
      <c r="C431" s="167"/>
      <c r="D431" s="167"/>
      <c r="E431" s="166"/>
      <c r="F431" s="166"/>
      <c r="G431" s="166"/>
      <c r="H431" s="180"/>
      <c r="I431" s="180"/>
      <c r="J431" s="12" t="s">
        <v>213</v>
      </c>
      <c r="K431" s="8" t="s">
        <v>118</v>
      </c>
      <c r="L431" s="8" t="s">
        <v>119</v>
      </c>
      <c r="M431" s="8">
        <v>1</v>
      </c>
      <c r="N431" s="168"/>
      <c r="O431" s="166"/>
      <c r="P431" s="180"/>
      <c r="Q431" s="180"/>
      <c r="R431" s="180"/>
      <c r="S431" s="170"/>
      <c r="T431" s="171"/>
      <c r="U431" s="171"/>
      <c r="V431" s="209"/>
      <c r="W431" s="190"/>
      <c r="X431" s="190"/>
      <c r="Y431" s="209"/>
      <c r="Z431" s="173"/>
      <c r="AA431" s="173"/>
      <c r="AB431" s="192"/>
      <c r="AC431" s="168"/>
      <c r="AD431" s="175"/>
      <c r="AE431" s="168"/>
      <c r="AF431" s="167"/>
      <c r="AG431" s="168"/>
      <c r="AH431" s="168"/>
      <c r="AI431" s="168"/>
      <c r="AJ431" s="167"/>
    </row>
    <row r="432" spans="2:36" s="36" customFormat="1" ht="43" customHeight="1" x14ac:dyDescent="0.35">
      <c r="B432" s="167"/>
      <c r="C432" s="167"/>
      <c r="D432" s="167"/>
      <c r="E432" s="166"/>
      <c r="F432" s="166"/>
      <c r="G432" s="166"/>
      <c r="H432" s="181"/>
      <c r="I432" s="181"/>
      <c r="J432" s="12" t="s">
        <v>120</v>
      </c>
      <c r="K432" s="8" t="s">
        <v>121</v>
      </c>
      <c r="L432" s="8" t="s">
        <v>119</v>
      </c>
      <c r="M432" s="53">
        <v>1</v>
      </c>
      <c r="N432" s="168"/>
      <c r="O432" s="166"/>
      <c r="P432" s="181"/>
      <c r="Q432" s="181"/>
      <c r="R432" s="181"/>
      <c r="S432" s="170"/>
      <c r="T432" s="171"/>
      <c r="U432" s="171"/>
      <c r="V432" s="210"/>
      <c r="W432" s="190"/>
      <c r="X432" s="190"/>
      <c r="Y432" s="210"/>
      <c r="Z432" s="173"/>
      <c r="AA432" s="173"/>
      <c r="AB432" s="193"/>
      <c r="AC432" s="168"/>
      <c r="AD432" s="175"/>
      <c r="AE432" s="168"/>
      <c r="AF432" s="167"/>
      <c r="AG432" s="168"/>
      <c r="AH432" s="168"/>
      <c r="AI432" s="168"/>
      <c r="AJ432" s="167"/>
    </row>
    <row r="433" spans="2:36" s="36" customFormat="1" ht="91" x14ac:dyDescent="0.35">
      <c r="B433" s="180" t="s">
        <v>608</v>
      </c>
      <c r="C433" s="180" t="s">
        <v>609</v>
      </c>
      <c r="D433" s="167" t="s">
        <v>106</v>
      </c>
      <c r="E433" s="166" t="s">
        <v>67</v>
      </c>
      <c r="F433" s="166" t="s">
        <v>134</v>
      </c>
      <c r="G433" s="166" t="s">
        <v>147</v>
      </c>
      <c r="H433" s="179" t="s">
        <v>70</v>
      </c>
      <c r="I433" s="167" t="s">
        <v>98</v>
      </c>
      <c r="J433" s="12" t="s">
        <v>212</v>
      </c>
      <c r="K433" s="8" t="s">
        <v>107</v>
      </c>
      <c r="L433" s="8" t="s">
        <v>86</v>
      </c>
      <c r="M433" s="53">
        <v>40</v>
      </c>
      <c r="N433" s="168" t="s">
        <v>108</v>
      </c>
      <c r="O433" s="166" t="s">
        <v>604</v>
      </c>
      <c r="P433" s="167" t="s">
        <v>75</v>
      </c>
      <c r="Q433" s="167" t="s">
        <v>76</v>
      </c>
      <c r="R433" s="170" t="s">
        <v>77</v>
      </c>
      <c r="S433" s="170" t="s">
        <v>109</v>
      </c>
      <c r="T433" s="171">
        <f>V433+Y433</f>
        <v>18660.649999999998</v>
      </c>
      <c r="U433" s="171">
        <f>+T433/M434</f>
        <v>18660.649999999998</v>
      </c>
      <c r="V433" s="190">
        <v>15861.55</v>
      </c>
      <c r="W433" s="190" t="s">
        <v>98</v>
      </c>
      <c r="X433" s="190" t="s">
        <v>79</v>
      </c>
      <c r="Y433" s="208">
        <v>2799.1</v>
      </c>
      <c r="Z433" s="173" t="s">
        <v>98</v>
      </c>
      <c r="AA433" s="173" t="s">
        <v>79</v>
      </c>
      <c r="AB433" s="16">
        <v>1513.05</v>
      </c>
      <c r="AC433" s="168" t="s">
        <v>149</v>
      </c>
      <c r="AD433" s="189" t="s">
        <v>98</v>
      </c>
      <c r="AE433" s="175">
        <f>V433+Y433</f>
        <v>18660.649999999998</v>
      </c>
      <c r="AF433" s="167" t="s">
        <v>79</v>
      </c>
      <c r="AG433" s="168" t="s">
        <v>33</v>
      </c>
      <c r="AH433" s="168" t="s">
        <v>161</v>
      </c>
      <c r="AI433" s="168" t="s">
        <v>180</v>
      </c>
      <c r="AJ433" s="167"/>
    </row>
    <row r="434" spans="2:36" s="36" customFormat="1" ht="43" customHeight="1" x14ac:dyDescent="0.35">
      <c r="B434" s="167"/>
      <c r="C434" s="167"/>
      <c r="D434" s="167"/>
      <c r="E434" s="166"/>
      <c r="F434" s="166"/>
      <c r="G434" s="166"/>
      <c r="H434" s="180"/>
      <c r="I434" s="167"/>
      <c r="J434" s="12" t="s">
        <v>111</v>
      </c>
      <c r="K434" s="8" t="s">
        <v>112</v>
      </c>
      <c r="L434" s="8" t="s">
        <v>85</v>
      </c>
      <c r="M434" s="53">
        <v>1</v>
      </c>
      <c r="N434" s="168"/>
      <c r="O434" s="166"/>
      <c r="P434" s="167"/>
      <c r="Q434" s="167"/>
      <c r="R434" s="170"/>
      <c r="S434" s="170"/>
      <c r="T434" s="171"/>
      <c r="U434" s="171"/>
      <c r="V434" s="190"/>
      <c r="W434" s="190"/>
      <c r="X434" s="190"/>
      <c r="Y434" s="209"/>
      <c r="Z434" s="173"/>
      <c r="AA434" s="173"/>
      <c r="AB434" s="18"/>
      <c r="AC434" s="168"/>
      <c r="AD434" s="187"/>
      <c r="AE434" s="175"/>
      <c r="AF434" s="167"/>
      <c r="AG434" s="168"/>
      <c r="AH434" s="168"/>
      <c r="AI434" s="168"/>
      <c r="AJ434" s="167"/>
    </row>
    <row r="435" spans="2:36" s="36" customFormat="1" ht="99.65" customHeight="1" x14ac:dyDescent="0.35">
      <c r="B435" s="167"/>
      <c r="C435" s="167"/>
      <c r="D435" s="167"/>
      <c r="E435" s="166"/>
      <c r="F435" s="166"/>
      <c r="G435" s="166"/>
      <c r="H435" s="181"/>
      <c r="I435" s="167"/>
      <c r="J435" s="12" t="s">
        <v>127</v>
      </c>
      <c r="K435" s="8" t="s">
        <v>128</v>
      </c>
      <c r="L435" s="8" t="s">
        <v>85</v>
      </c>
      <c r="M435" s="53">
        <v>15</v>
      </c>
      <c r="N435" s="168"/>
      <c r="O435" s="166"/>
      <c r="P435" s="179"/>
      <c r="Q435" s="179"/>
      <c r="R435" s="200"/>
      <c r="S435" s="170"/>
      <c r="T435" s="171"/>
      <c r="U435" s="171"/>
      <c r="V435" s="190"/>
      <c r="W435" s="208"/>
      <c r="X435" s="208"/>
      <c r="Y435" s="209"/>
      <c r="Z435" s="178"/>
      <c r="AA435" s="178"/>
      <c r="AB435" s="18"/>
      <c r="AC435" s="191"/>
      <c r="AD435" s="188"/>
      <c r="AE435" s="189"/>
      <c r="AF435" s="179"/>
      <c r="AG435" s="191"/>
      <c r="AH435" s="191"/>
      <c r="AI435" s="191"/>
      <c r="AJ435" s="179"/>
    </row>
    <row r="436" spans="2:36" s="36" customFormat="1" ht="91" x14ac:dyDescent="0.35">
      <c r="B436" s="167" t="s">
        <v>611</v>
      </c>
      <c r="C436" s="167" t="s">
        <v>610</v>
      </c>
      <c r="D436" s="167" t="s">
        <v>106</v>
      </c>
      <c r="E436" s="166" t="s">
        <v>67</v>
      </c>
      <c r="F436" s="166" t="s">
        <v>134</v>
      </c>
      <c r="G436" s="166" t="s">
        <v>147</v>
      </c>
      <c r="H436" s="179" t="s">
        <v>70</v>
      </c>
      <c r="I436" s="167" t="s">
        <v>98</v>
      </c>
      <c r="J436" s="12" t="s">
        <v>212</v>
      </c>
      <c r="K436" s="8" t="s">
        <v>107</v>
      </c>
      <c r="L436" s="8" t="s">
        <v>86</v>
      </c>
      <c r="M436" s="53">
        <v>40</v>
      </c>
      <c r="N436" s="168" t="s">
        <v>108</v>
      </c>
      <c r="O436" s="166" t="s">
        <v>604</v>
      </c>
      <c r="P436" s="167" t="s">
        <v>75</v>
      </c>
      <c r="Q436" s="167" t="s">
        <v>76</v>
      </c>
      <c r="R436" s="170" t="s">
        <v>77</v>
      </c>
      <c r="S436" s="170" t="s">
        <v>109</v>
      </c>
      <c r="T436" s="171">
        <f>V436+Y436</f>
        <v>69515.59</v>
      </c>
      <c r="U436" s="171">
        <f>+T436/M437</f>
        <v>69515.59</v>
      </c>
      <c r="V436" s="168">
        <v>59088.25</v>
      </c>
      <c r="W436" s="173" t="s">
        <v>98</v>
      </c>
      <c r="X436" s="173" t="s">
        <v>79</v>
      </c>
      <c r="Y436" s="168">
        <v>10427.34</v>
      </c>
      <c r="Z436" s="173" t="s">
        <v>98</v>
      </c>
      <c r="AA436" s="173" t="s">
        <v>79</v>
      </c>
      <c r="AB436" s="190">
        <v>5636.4</v>
      </c>
      <c r="AC436" s="168" t="s">
        <v>149</v>
      </c>
      <c r="AD436" s="189" t="s">
        <v>98</v>
      </c>
      <c r="AE436" s="175">
        <f>V436+Y436</f>
        <v>69515.59</v>
      </c>
      <c r="AF436" s="167" t="s">
        <v>79</v>
      </c>
      <c r="AG436" s="168" t="s">
        <v>33</v>
      </c>
      <c r="AH436" s="168" t="s">
        <v>161</v>
      </c>
      <c r="AI436" s="168" t="s">
        <v>180</v>
      </c>
      <c r="AJ436" s="167"/>
    </row>
    <row r="437" spans="2:36" s="36" customFormat="1" ht="99.65" customHeight="1" x14ac:dyDescent="0.35">
      <c r="B437" s="167"/>
      <c r="C437" s="167"/>
      <c r="D437" s="167"/>
      <c r="E437" s="166"/>
      <c r="F437" s="166"/>
      <c r="G437" s="166"/>
      <c r="H437" s="180"/>
      <c r="I437" s="167"/>
      <c r="J437" s="12" t="s">
        <v>111</v>
      </c>
      <c r="K437" s="8" t="s">
        <v>112</v>
      </c>
      <c r="L437" s="8" t="s">
        <v>85</v>
      </c>
      <c r="M437" s="53">
        <v>1</v>
      </c>
      <c r="N437" s="168"/>
      <c r="O437" s="166"/>
      <c r="P437" s="167"/>
      <c r="Q437" s="167"/>
      <c r="R437" s="170"/>
      <c r="S437" s="170"/>
      <c r="T437" s="171"/>
      <c r="U437" s="171"/>
      <c r="V437" s="168"/>
      <c r="W437" s="173"/>
      <c r="X437" s="173"/>
      <c r="Y437" s="168"/>
      <c r="Z437" s="173"/>
      <c r="AA437" s="173"/>
      <c r="AB437" s="190"/>
      <c r="AC437" s="168"/>
      <c r="AD437" s="187"/>
      <c r="AE437" s="175"/>
      <c r="AF437" s="167"/>
      <c r="AG437" s="168"/>
      <c r="AH437" s="168"/>
      <c r="AI437" s="168"/>
      <c r="AJ437" s="167"/>
    </row>
    <row r="438" spans="2:36" s="36" customFormat="1" ht="73" customHeight="1" x14ac:dyDescent="0.35">
      <c r="B438" s="167"/>
      <c r="C438" s="167"/>
      <c r="D438" s="167"/>
      <c r="E438" s="166"/>
      <c r="F438" s="166"/>
      <c r="G438" s="166"/>
      <c r="H438" s="181"/>
      <c r="I438" s="167"/>
      <c r="J438" s="12" t="s">
        <v>127</v>
      </c>
      <c r="K438" s="8" t="s">
        <v>128</v>
      </c>
      <c r="L438" s="8" t="s">
        <v>85</v>
      </c>
      <c r="M438" s="53">
        <v>46</v>
      </c>
      <c r="N438" s="168"/>
      <c r="O438" s="166"/>
      <c r="P438" s="179"/>
      <c r="Q438" s="179"/>
      <c r="R438" s="200"/>
      <c r="S438" s="170"/>
      <c r="T438" s="171"/>
      <c r="U438" s="171"/>
      <c r="V438" s="168"/>
      <c r="W438" s="173"/>
      <c r="X438" s="173"/>
      <c r="Y438" s="168"/>
      <c r="Z438" s="173"/>
      <c r="AA438" s="173"/>
      <c r="AB438" s="190"/>
      <c r="AC438" s="168"/>
      <c r="AD438" s="188"/>
      <c r="AE438" s="175"/>
      <c r="AF438" s="167"/>
      <c r="AG438" s="168"/>
      <c r="AH438" s="191"/>
      <c r="AI438" s="191"/>
      <c r="AJ438" s="179"/>
    </row>
    <row r="439" spans="2:36" s="36" customFormat="1" ht="52" x14ac:dyDescent="0.35">
      <c r="B439" s="180" t="s">
        <v>612</v>
      </c>
      <c r="C439" s="180" t="s">
        <v>613</v>
      </c>
      <c r="D439" s="180" t="s">
        <v>106</v>
      </c>
      <c r="E439" s="183" t="s">
        <v>67</v>
      </c>
      <c r="F439" s="183" t="s">
        <v>134</v>
      </c>
      <c r="G439" s="183" t="s">
        <v>147</v>
      </c>
      <c r="H439" s="179" t="s">
        <v>70</v>
      </c>
      <c r="I439" s="167" t="s">
        <v>98</v>
      </c>
      <c r="J439" s="12" t="s">
        <v>111</v>
      </c>
      <c r="K439" s="8" t="s">
        <v>112</v>
      </c>
      <c r="L439" s="8" t="s">
        <v>85</v>
      </c>
      <c r="M439" s="53">
        <v>1</v>
      </c>
      <c r="N439" s="168" t="s">
        <v>108</v>
      </c>
      <c r="O439" s="166" t="s">
        <v>604</v>
      </c>
      <c r="P439" s="179" t="s">
        <v>75</v>
      </c>
      <c r="Q439" s="179" t="s">
        <v>76</v>
      </c>
      <c r="R439" s="179" t="s">
        <v>77</v>
      </c>
      <c r="S439" s="170" t="s">
        <v>109</v>
      </c>
      <c r="T439" s="171">
        <f>V439+Y439</f>
        <v>41455.839999999997</v>
      </c>
      <c r="U439" s="171">
        <f>+T439/1</f>
        <v>41455.839999999997</v>
      </c>
      <c r="V439" s="172">
        <v>35237.46</v>
      </c>
      <c r="W439" s="173" t="s">
        <v>98</v>
      </c>
      <c r="X439" s="173" t="s">
        <v>79</v>
      </c>
      <c r="Y439" s="168">
        <v>6218.38</v>
      </c>
      <c r="Z439" s="173" t="s">
        <v>98</v>
      </c>
      <c r="AA439" s="173" t="s">
        <v>79</v>
      </c>
      <c r="AB439" s="190">
        <v>3361.28</v>
      </c>
      <c r="AC439" s="168" t="s">
        <v>149</v>
      </c>
      <c r="AD439" s="189" t="s">
        <v>98</v>
      </c>
      <c r="AE439" s="175">
        <f>V439+Y439</f>
        <v>41455.839999999997</v>
      </c>
      <c r="AF439" s="167" t="s">
        <v>79</v>
      </c>
      <c r="AG439" s="168" t="s">
        <v>33</v>
      </c>
      <c r="AH439" s="168" t="s">
        <v>161</v>
      </c>
      <c r="AI439" s="168" t="s">
        <v>180</v>
      </c>
      <c r="AJ439" s="167"/>
    </row>
    <row r="440" spans="2:36" s="36" customFormat="1" ht="39" x14ac:dyDescent="0.35">
      <c r="B440" s="167"/>
      <c r="C440" s="167"/>
      <c r="D440" s="167"/>
      <c r="E440" s="166"/>
      <c r="F440" s="166"/>
      <c r="G440" s="166"/>
      <c r="H440" s="181"/>
      <c r="I440" s="167"/>
      <c r="J440" s="12" t="s">
        <v>127</v>
      </c>
      <c r="K440" s="8" t="s">
        <v>128</v>
      </c>
      <c r="L440" s="8" t="s">
        <v>85</v>
      </c>
      <c r="M440" s="53">
        <v>6</v>
      </c>
      <c r="N440" s="168"/>
      <c r="O440" s="166"/>
      <c r="P440" s="181"/>
      <c r="Q440" s="181"/>
      <c r="R440" s="181"/>
      <c r="S440" s="170"/>
      <c r="T440" s="171"/>
      <c r="U440" s="171"/>
      <c r="V440" s="172"/>
      <c r="W440" s="173"/>
      <c r="X440" s="173"/>
      <c r="Y440" s="168"/>
      <c r="Z440" s="173"/>
      <c r="AA440" s="173"/>
      <c r="AB440" s="190"/>
      <c r="AC440" s="168"/>
      <c r="AD440" s="188"/>
      <c r="AE440" s="175"/>
      <c r="AF440" s="167"/>
      <c r="AG440" s="168"/>
      <c r="AH440" s="168"/>
      <c r="AI440" s="168"/>
      <c r="AJ440" s="167"/>
    </row>
    <row r="441" spans="2:36" s="36" customFormat="1" ht="91" x14ac:dyDescent="0.35">
      <c r="B441" s="167" t="s">
        <v>614</v>
      </c>
      <c r="C441" s="167" t="s">
        <v>1024</v>
      </c>
      <c r="D441" s="167" t="s">
        <v>106</v>
      </c>
      <c r="E441" s="166" t="s">
        <v>67</v>
      </c>
      <c r="F441" s="166" t="s">
        <v>134</v>
      </c>
      <c r="G441" s="166" t="s">
        <v>147</v>
      </c>
      <c r="H441" s="179" t="s">
        <v>70</v>
      </c>
      <c r="I441" s="179" t="s">
        <v>98</v>
      </c>
      <c r="J441" s="52" t="s">
        <v>212</v>
      </c>
      <c r="K441" s="23" t="s">
        <v>107</v>
      </c>
      <c r="L441" s="23" t="s">
        <v>86</v>
      </c>
      <c r="M441" s="55">
        <v>40</v>
      </c>
      <c r="N441" s="191" t="s">
        <v>108</v>
      </c>
      <c r="O441" s="184" t="s">
        <v>604</v>
      </c>
      <c r="P441" s="179" t="s">
        <v>75</v>
      </c>
      <c r="Q441" s="179" t="s">
        <v>76</v>
      </c>
      <c r="R441" s="179" t="s">
        <v>77</v>
      </c>
      <c r="S441" s="200" t="s">
        <v>634</v>
      </c>
      <c r="T441" s="205">
        <f>V441+Y441</f>
        <v>89244.790000000008</v>
      </c>
      <c r="U441" s="205">
        <f>+T441/M442</f>
        <v>29748.263333333336</v>
      </c>
      <c r="V441" s="213">
        <v>75858.070000000007</v>
      </c>
      <c r="W441" s="198" t="s">
        <v>98</v>
      </c>
      <c r="X441" s="198" t="s">
        <v>79</v>
      </c>
      <c r="Y441" s="213">
        <v>13386.72</v>
      </c>
      <c r="Z441" s="198" t="s">
        <v>98</v>
      </c>
      <c r="AA441" s="198" t="s">
        <v>79</v>
      </c>
      <c r="AB441" s="213">
        <v>7237</v>
      </c>
      <c r="AC441" s="193" t="s">
        <v>149</v>
      </c>
      <c r="AD441" s="188" t="s">
        <v>98</v>
      </c>
      <c r="AE441" s="188">
        <f>V441+Y441</f>
        <v>89244.790000000008</v>
      </c>
      <c r="AF441" s="181" t="s">
        <v>79</v>
      </c>
      <c r="AG441" s="193" t="s">
        <v>33</v>
      </c>
      <c r="AH441" s="193" t="s">
        <v>180</v>
      </c>
      <c r="AI441" s="193" t="s">
        <v>164</v>
      </c>
      <c r="AJ441" s="181"/>
    </row>
    <row r="442" spans="2:36" s="36" customFormat="1" ht="99.65" customHeight="1" x14ac:dyDescent="0.35">
      <c r="B442" s="167"/>
      <c r="C442" s="167"/>
      <c r="D442" s="167"/>
      <c r="E442" s="166"/>
      <c r="F442" s="166"/>
      <c r="G442" s="166"/>
      <c r="H442" s="180"/>
      <c r="I442" s="180"/>
      <c r="J442" s="12" t="s">
        <v>111</v>
      </c>
      <c r="K442" s="8" t="s">
        <v>112</v>
      </c>
      <c r="L442" s="8" t="s">
        <v>85</v>
      </c>
      <c r="M442" s="53">
        <v>3</v>
      </c>
      <c r="N442" s="192"/>
      <c r="O442" s="166"/>
      <c r="P442" s="180"/>
      <c r="Q442" s="180"/>
      <c r="R442" s="180"/>
      <c r="S442" s="201"/>
      <c r="T442" s="171"/>
      <c r="U442" s="171"/>
      <c r="V442" s="172"/>
      <c r="W442" s="173"/>
      <c r="X442" s="173"/>
      <c r="Y442" s="172"/>
      <c r="Z442" s="173"/>
      <c r="AA442" s="173"/>
      <c r="AB442" s="172"/>
      <c r="AC442" s="168"/>
      <c r="AD442" s="175"/>
      <c r="AE442" s="175"/>
      <c r="AF442" s="167"/>
      <c r="AG442" s="168"/>
      <c r="AH442" s="168"/>
      <c r="AI442" s="168"/>
      <c r="AJ442" s="167"/>
    </row>
    <row r="443" spans="2:36" s="36" customFormat="1" ht="99.65" customHeight="1" x14ac:dyDescent="0.35">
      <c r="B443" s="167"/>
      <c r="C443" s="167"/>
      <c r="D443" s="179"/>
      <c r="E443" s="182"/>
      <c r="F443" s="166"/>
      <c r="G443" s="166"/>
      <c r="H443" s="181"/>
      <c r="I443" s="181"/>
      <c r="J443" s="12" t="s">
        <v>127</v>
      </c>
      <c r="K443" s="8" t="s">
        <v>128</v>
      </c>
      <c r="L443" s="8" t="s">
        <v>85</v>
      </c>
      <c r="M443" s="53">
        <v>75</v>
      </c>
      <c r="N443" s="193"/>
      <c r="O443" s="166"/>
      <c r="P443" s="181"/>
      <c r="Q443" s="181"/>
      <c r="R443" s="181"/>
      <c r="S443" s="202"/>
      <c r="T443" s="171"/>
      <c r="U443" s="171"/>
      <c r="V443" s="172"/>
      <c r="W443" s="173"/>
      <c r="X443" s="173"/>
      <c r="Y443" s="172"/>
      <c r="Z443" s="173"/>
      <c r="AA443" s="173"/>
      <c r="AB443" s="172"/>
      <c r="AC443" s="168"/>
      <c r="AD443" s="189"/>
      <c r="AE443" s="175"/>
      <c r="AF443" s="167"/>
      <c r="AG443" s="168"/>
      <c r="AH443" s="168"/>
      <c r="AI443" s="168"/>
      <c r="AJ443" s="167"/>
    </row>
    <row r="444" spans="2:36" s="36" customFormat="1" ht="135.65" customHeight="1" x14ac:dyDescent="0.35">
      <c r="B444" s="179" t="s">
        <v>615</v>
      </c>
      <c r="C444" s="179" t="s">
        <v>616</v>
      </c>
      <c r="D444" s="179" t="s">
        <v>106</v>
      </c>
      <c r="E444" s="182" t="s">
        <v>67</v>
      </c>
      <c r="F444" s="182" t="s">
        <v>132</v>
      </c>
      <c r="G444" s="182" t="s">
        <v>69</v>
      </c>
      <c r="H444" s="179" t="s">
        <v>70</v>
      </c>
      <c r="I444" s="179" t="s">
        <v>98</v>
      </c>
      <c r="J444" s="12" t="s">
        <v>113</v>
      </c>
      <c r="K444" s="8" t="s">
        <v>114</v>
      </c>
      <c r="L444" s="8" t="s">
        <v>115</v>
      </c>
      <c r="M444" s="8">
        <v>3</v>
      </c>
      <c r="N444" s="191" t="s">
        <v>108</v>
      </c>
      <c r="O444" s="182" t="s">
        <v>604</v>
      </c>
      <c r="P444" s="179" t="s">
        <v>75</v>
      </c>
      <c r="Q444" s="179" t="s">
        <v>76</v>
      </c>
      <c r="R444" s="179" t="s">
        <v>77</v>
      </c>
      <c r="S444" s="200" t="s">
        <v>109</v>
      </c>
      <c r="T444" s="171">
        <f>V444+Y444</f>
        <v>175499.99</v>
      </c>
      <c r="U444" s="203">
        <f>+T444/M445</f>
        <v>58499.996666666666</v>
      </c>
      <c r="V444" s="211">
        <v>149174.99</v>
      </c>
      <c r="W444" s="173" t="s">
        <v>98</v>
      </c>
      <c r="X444" s="173" t="s">
        <v>79</v>
      </c>
      <c r="Y444" s="211">
        <v>26325</v>
      </c>
      <c r="Z444" s="173" t="s">
        <v>98</v>
      </c>
      <c r="AA444" s="173" t="s">
        <v>79</v>
      </c>
      <c r="AB444" s="211">
        <v>14229.72</v>
      </c>
      <c r="AC444" s="168" t="s">
        <v>80</v>
      </c>
      <c r="AD444" s="189" t="s">
        <v>98</v>
      </c>
      <c r="AE444" s="175">
        <f>V444+Y444</f>
        <v>175499.99</v>
      </c>
      <c r="AF444" s="167" t="s">
        <v>79</v>
      </c>
      <c r="AG444" s="168" t="s">
        <v>33</v>
      </c>
      <c r="AH444" s="168" t="s">
        <v>180</v>
      </c>
      <c r="AI444" s="168" t="s">
        <v>164</v>
      </c>
      <c r="AJ444" s="167"/>
    </row>
    <row r="445" spans="2:36" s="36" customFormat="1" ht="78.650000000000006" customHeight="1" x14ac:dyDescent="0.35">
      <c r="B445" s="167"/>
      <c r="C445" s="167"/>
      <c r="D445" s="167"/>
      <c r="E445" s="166"/>
      <c r="F445" s="166"/>
      <c r="G445" s="166"/>
      <c r="H445" s="180"/>
      <c r="I445" s="180"/>
      <c r="J445" s="12" t="s">
        <v>116</v>
      </c>
      <c r="K445" s="8" t="s">
        <v>117</v>
      </c>
      <c r="L445" s="8" t="s">
        <v>85</v>
      </c>
      <c r="M445" s="8">
        <v>3</v>
      </c>
      <c r="N445" s="192"/>
      <c r="O445" s="166"/>
      <c r="P445" s="180"/>
      <c r="Q445" s="180"/>
      <c r="R445" s="180"/>
      <c r="S445" s="201"/>
      <c r="T445" s="171"/>
      <c r="U445" s="171"/>
      <c r="V445" s="172"/>
      <c r="W445" s="173"/>
      <c r="X445" s="173"/>
      <c r="Y445" s="172"/>
      <c r="Z445" s="173"/>
      <c r="AA445" s="173"/>
      <c r="AB445" s="172"/>
      <c r="AC445" s="168"/>
      <c r="AD445" s="187"/>
      <c r="AE445" s="175"/>
      <c r="AF445" s="167"/>
      <c r="AG445" s="168"/>
      <c r="AH445" s="168"/>
      <c r="AI445" s="168"/>
      <c r="AJ445" s="167"/>
    </row>
    <row r="446" spans="2:36" s="36" customFormat="1" ht="78.650000000000006" customHeight="1" x14ac:dyDescent="0.35">
      <c r="B446" s="167"/>
      <c r="C446" s="167"/>
      <c r="D446" s="167"/>
      <c r="E446" s="166"/>
      <c r="F446" s="166"/>
      <c r="G446" s="166"/>
      <c r="H446" s="180"/>
      <c r="I446" s="180"/>
      <c r="J446" s="12" t="s">
        <v>213</v>
      </c>
      <c r="K446" s="8" t="s">
        <v>118</v>
      </c>
      <c r="L446" s="8" t="s">
        <v>119</v>
      </c>
      <c r="M446" s="8">
        <v>3</v>
      </c>
      <c r="N446" s="192"/>
      <c r="O446" s="166"/>
      <c r="P446" s="180"/>
      <c r="Q446" s="180"/>
      <c r="R446" s="180"/>
      <c r="S446" s="201"/>
      <c r="T446" s="171"/>
      <c r="U446" s="171"/>
      <c r="V446" s="172"/>
      <c r="W446" s="173"/>
      <c r="X446" s="173"/>
      <c r="Y446" s="172"/>
      <c r="Z446" s="173"/>
      <c r="AA446" s="173"/>
      <c r="AB446" s="172"/>
      <c r="AC446" s="168"/>
      <c r="AD446" s="187"/>
      <c r="AE446" s="175"/>
      <c r="AF446" s="167"/>
      <c r="AG446" s="168"/>
      <c r="AH446" s="168"/>
      <c r="AI446" s="168"/>
      <c r="AJ446" s="167"/>
    </row>
    <row r="447" spans="2:36" s="36" customFormat="1" ht="77.5" customHeight="1" x14ac:dyDescent="0.35">
      <c r="B447" s="167"/>
      <c r="C447" s="167"/>
      <c r="D447" s="167"/>
      <c r="E447" s="166"/>
      <c r="F447" s="166"/>
      <c r="G447" s="166"/>
      <c r="H447" s="181"/>
      <c r="I447" s="181"/>
      <c r="J447" s="30" t="s">
        <v>120</v>
      </c>
      <c r="K447" s="15" t="s">
        <v>121</v>
      </c>
      <c r="L447" s="15" t="s">
        <v>119</v>
      </c>
      <c r="M447" s="54">
        <v>3</v>
      </c>
      <c r="N447" s="193"/>
      <c r="O447" s="166"/>
      <c r="P447" s="181"/>
      <c r="Q447" s="181"/>
      <c r="R447" s="181"/>
      <c r="S447" s="202"/>
      <c r="T447" s="171"/>
      <c r="U447" s="171"/>
      <c r="V447" s="172"/>
      <c r="W447" s="173"/>
      <c r="X447" s="173"/>
      <c r="Y447" s="172"/>
      <c r="Z447" s="173"/>
      <c r="AA447" s="173"/>
      <c r="AB447" s="172"/>
      <c r="AC447" s="168"/>
      <c r="AD447" s="188"/>
      <c r="AE447" s="175"/>
      <c r="AF447" s="167"/>
      <c r="AG447" s="168"/>
      <c r="AH447" s="168"/>
      <c r="AI447" s="168"/>
      <c r="AJ447" s="167"/>
    </row>
    <row r="448" spans="2:36" s="36" customFormat="1" ht="127" customHeight="1" x14ac:dyDescent="0.35">
      <c r="B448" s="179" t="s">
        <v>617</v>
      </c>
      <c r="C448" s="179" t="s">
        <v>610</v>
      </c>
      <c r="D448" s="167" t="s">
        <v>106</v>
      </c>
      <c r="E448" s="166" t="s">
        <v>67</v>
      </c>
      <c r="F448" s="166" t="s">
        <v>134</v>
      </c>
      <c r="G448" s="166" t="s">
        <v>147</v>
      </c>
      <c r="H448" s="179" t="s">
        <v>70</v>
      </c>
      <c r="I448" s="179" t="s">
        <v>98</v>
      </c>
      <c r="J448" s="12" t="s">
        <v>212</v>
      </c>
      <c r="K448" s="8" t="s">
        <v>107</v>
      </c>
      <c r="L448" s="8" t="s">
        <v>86</v>
      </c>
      <c r="M448" s="53">
        <v>40</v>
      </c>
      <c r="N448" s="191" t="s">
        <v>108</v>
      </c>
      <c r="O448" s="183" t="s">
        <v>604</v>
      </c>
      <c r="P448" s="179" t="s">
        <v>75</v>
      </c>
      <c r="Q448" s="179" t="s">
        <v>76</v>
      </c>
      <c r="R448" s="179" t="s">
        <v>77</v>
      </c>
      <c r="S448" s="200" t="s">
        <v>109</v>
      </c>
      <c r="T448" s="205">
        <f>V448+Y448</f>
        <v>28864.81</v>
      </c>
      <c r="U448" s="204">
        <f>+T448/1</f>
        <v>28864.81</v>
      </c>
      <c r="V448" s="212">
        <v>24535.09</v>
      </c>
      <c r="W448" s="198" t="s">
        <v>98</v>
      </c>
      <c r="X448" s="198" t="s">
        <v>79</v>
      </c>
      <c r="Y448" s="212">
        <v>4329.72</v>
      </c>
      <c r="Z448" s="198" t="s">
        <v>98</v>
      </c>
      <c r="AA448" s="198" t="s">
        <v>79</v>
      </c>
      <c r="AB448" s="212">
        <v>2340.39</v>
      </c>
      <c r="AC448" s="193" t="s">
        <v>149</v>
      </c>
      <c r="AD448" s="188"/>
      <c r="AE448" s="188">
        <f>V448+Y448</f>
        <v>28864.81</v>
      </c>
      <c r="AF448" s="181" t="s">
        <v>79</v>
      </c>
      <c r="AG448" s="193" t="s">
        <v>33</v>
      </c>
      <c r="AH448" s="193" t="s">
        <v>180</v>
      </c>
      <c r="AI448" s="193" t="s">
        <v>164</v>
      </c>
      <c r="AJ448" s="167"/>
    </row>
    <row r="449" spans="2:36" s="36" customFormat="1" ht="99.65" customHeight="1" x14ac:dyDescent="0.35">
      <c r="B449" s="180"/>
      <c r="C449" s="180"/>
      <c r="D449" s="167"/>
      <c r="E449" s="166"/>
      <c r="F449" s="166"/>
      <c r="G449" s="166"/>
      <c r="H449" s="180"/>
      <c r="I449" s="180"/>
      <c r="J449" s="12" t="s">
        <v>111</v>
      </c>
      <c r="K449" s="8" t="s">
        <v>112</v>
      </c>
      <c r="L449" s="8" t="s">
        <v>85</v>
      </c>
      <c r="M449" s="53">
        <v>1</v>
      </c>
      <c r="N449" s="192"/>
      <c r="O449" s="183"/>
      <c r="P449" s="180"/>
      <c r="Q449" s="180"/>
      <c r="R449" s="180"/>
      <c r="S449" s="201"/>
      <c r="T449" s="171"/>
      <c r="U449" s="204"/>
      <c r="V449" s="212"/>
      <c r="W449" s="173"/>
      <c r="X449" s="173"/>
      <c r="Y449" s="212"/>
      <c r="Z449" s="173"/>
      <c r="AA449" s="173"/>
      <c r="AB449" s="212"/>
      <c r="AC449" s="168"/>
      <c r="AD449" s="189"/>
      <c r="AE449" s="175"/>
      <c r="AF449" s="167"/>
      <c r="AG449" s="168"/>
      <c r="AH449" s="168"/>
      <c r="AI449" s="168"/>
      <c r="AJ449" s="167"/>
    </row>
    <row r="450" spans="2:36" s="36" customFormat="1" ht="76.5" customHeight="1" x14ac:dyDescent="0.35">
      <c r="B450" s="180"/>
      <c r="C450" s="180"/>
      <c r="D450" s="179"/>
      <c r="E450" s="182"/>
      <c r="F450" s="182"/>
      <c r="G450" s="182"/>
      <c r="H450" s="181"/>
      <c r="I450" s="181"/>
      <c r="J450" s="30" t="s">
        <v>127</v>
      </c>
      <c r="K450" s="15" t="s">
        <v>128</v>
      </c>
      <c r="L450" s="8" t="s">
        <v>85</v>
      </c>
      <c r="M450" s="53">
        <v>19</v>
      </c>
      <c r="N450" s="193"/>
      <c r="O450" s="184"/>
      <c r="P450" s="181"/>
      <c r="Q450" s="181"/>
      <c r="R450" s="181"/>
      <c r="S450" s="202"/>
      <c r="T450" s="171"/>
      <c r="U450" s="204"/>
      <c r="V450" s="212"/>
      <c r="W450" s="178"/>
      <c r="X450" s="178"/>
      <c r="Y450" s="212"/>
      <c r="Z450" s="178"/>
      <c r="AA450" s="178"/>
      <c r="AB450" s="212"/>
      <c r="AC450" s="191"/>
      <c r="AD450" s="189"/>
      <c r="AE450" s="189"/>
      <c r="AF450" s="179"/>
      <c r="AG450" s="191"/>
      <c r="AH450" s="191"/>
      <c r="AI450" s="168"/>
      <c r="AJ450" s="167"/>
    </row>
    <row r="451" spans="2:36" s="36" customFormat="1" ht="91" x14ac:dyDescent="0.35">
      <c r="B451" s="167" t="s">
        <v>618</v>
      </c>
      <c r="C451" s="167" t="s">
        <v>609</v>
      </c>
      <c r="D451" s="167" t="s">
        <v>106</v>
      </c>
      <c r="E451" s="166" t="s">
        <v>67</v>
      </c>
      <c r="F451" s="166" t="s">
        <v>134</v>
      </c>
      <c r="G451" s="166" t="s">
        <v>147</v>
      </c>
      <c r="H451" s="179" t="s">
        <v>70</v>
      </c>
      <c r="I451" s="179" t="s">
        <v>98</v>
      </c>
      <c r="J451" s="12" t="s">
        <v>212</v>
      </c>
      <c r="K451" s="8" t="s">
        <v>107</v>
      </c>
      <c r="L451" s="8" t="s">
        <v>86</v>
      </c>
      <c r="M451" s="53">
        <v>40</v>
      </c>
      <c r="N451" s="191" t="s">
        <v>108</v>
      </c>
      <c r="O451" s="182" t="s">
        <v>604</v>
      </c>
      <c r="P451" s="179" t="s">
        <v>75</v>
      </c>
      <c r="Q451" s="179" t="s">
        <v>76</v>
      </c>
      <c r="R451" s="179" t="s">
        <v>77</v>
      </c>
      <c r="S451" s="200" t="s">
        <v>109</v>
      </c>
      <c r="T451" s="171">
        <f t="shared" ref="T451" si="0">V451+Y451</f>
        <v>52319.35</v>
      </c>
      <c r="U451" s="203">
        <f>+T451/1</f>
        <v>52319.35</v>
      </c>
      <c r="V451" s="211">
        <v>44471.45</v>
      </c>
      <c r="W451" s="173" t="s">
        <v>98</v>
      </c>
      <c r="X451" s="173" t="s">
        <v>79</v>
      </c>
      <c r="Y451" s="211">
        <v>7847.9</v>
      </c>
      <c r="Z451" s="173" t="s">
        <v>98</v>
      </c>
      <c r="AA451" s="173" t="s">
        <v>79</v>
      </c>
      <c r="AB451" s="211">
        <v>4243</v>
      </c>
      <c r="AC451" s="168" t="s">
        <v>149</v>
      </c>
      <c r="AD451" s="189" t="s">
        <v>98</v>
      </c>
      <c r="AE451" s="175">
        <f t="shared" ref="AE451" si="1">V451+Y451</f>
        <v>52319.35</v>
      </c>
      <c r="AF451" s="167" t="s">
        <v>79</v>
      </c>
      <c r="AG451" s="168" t="s">
        <v>33</v>
      </c>
      <c r="AH451" s="168" t="s">
        <v>170</v>
      </c>
      <c r="AI451" s="168" t="s">
        <v>180</v>
      </c>
      <c r="AJ451" s="167"/>
    </row>
    <row r="452" spans="2:36" s="36" customFormat="1" ht="43" customHeight="1" x14ac:dyDescent="0.35">
      <c r="B452" s="167"/>
      <c r="C452" s="167"/>
      <c r="D452" s="167"/>
      <c r="E452" s="166"/>
      <c r="F452" s="166"/>
      <c r="G452" s="166"/>
      <c r="H452" s="180"/>
      <c r="I452" s="180"/>
      <c r="J452" s="12" t="s">
        <v>111</v>
      </c>
      <c r="K452" s="8" t="s">
        <v>112</v>
      </c>
      <c r="L452" s="8" t="s">
        <v>85</v>
      </c>
      <c r="M452" s="53">
        <v>1</v>
      </c>
      <c r="N452" s="192"/>
      <c r="O452" s="183"/>
      <c r="P452" s="180"/>
      <c r="Q452" s="180"/>
      <c r="R452" s="180"/>
      <c r="S452" s="201"/>
      <c r="T452" s="171"/>
      <c r="U452" s="204"/>
      <c r="V452" s="212"/>
      <c r="W452" s="173"/>
      <c r="X452" s="173"/>
      <c r="Y452" s="212"/>
      <c r="Z452" s="173"/>
      <c r="AA452" s="173"/>
      <c r="AB452" s="212"/>
      <c r="AC452" s="168"/>
      <c r="AD452" s="187"/>
      <c r="AE452" s="175"/>
      <c r="AF452" s="167"/>
      <c r="AG452" s="168"/>
      <c r="AH452" s="168"/>
      <c r="AI452" s="168"/>
      <c r="AJ452" s="167"/>
    </row>
    <row r="453" spans="2:36" s="36" customFormat="1" ht="43" customHeight="1" x14ac:dyDescent="0.35">
      <c r="B453" s="167"/>
      <c r="C453" s="167"/>
      <c r="D453" s="167"/>
      <c r="E453" s="166"/>
      <c r="F453" s="166"/>
      <c r="G453" s="166"/>
      <c r="H453" s="181"/>
      <c r="I453" s="181"/>
      <c r="J453" s="12" t="s">
        <v>127</v>
      </c>
      <c r="K453" s="8" t="s">
        <v>128</v>
      </c>
      <c r="L453" s="15" t="s">
        <v>85</v>
      </c>
      <c r="M453" s="54">
        <v>40</v>
      </c>
      <c r="N453" s="193"/>
      <c r="O453" s="183"/>
      <c r="P453" s="181"/>
      <c r="Q453" s="181"/>
      <c r="R453" s="181"/>
      <c r="S453" s="202"/>
      <c r="T453" s="203"/>
      <c r="U453" s="205"/>
      <c r="V453" s="213"/>
      <c r="W453" s="173"/>
      <c r="X453" s="173"/>
      <c r="Y453" s="213"/>
      <c r="Z453" s="173"/>
      <c r="AA453" s="173"/>
      <c r="AB453" s="213"/>
      <c r="AC453" s="168"/>
      <c r="AD453" s="188"/>
      <c r="AE453" s="175"/>
      <c r="AF453" s="167"/>
      <c r="AG453" s="168"/>
      <c r="AH453" s="168"/>
      <c r="AI453" s="191"/>
      <c r="AJ453" s="179"/>
    </row>
    <row r="454" spans="2:36" s="36" customFormat="1" ht="52" x14ac:dyDescent="0.35">
      <c r="B454" s="179" t="s">
        <v>619</v>
      </c>
      <c r="C454" s="179" t="s">
        <v>613</v>
      </c>
      <c r="D454" s="179" t="s">
        <v>106</v>
      </c>
      <c r="E454" s="182" t="s">
        <v>67</v>
      </c>
      <c r="F454" s="182" t="s">
        <v>134</v>
      </c>
      <c r="G454" s="182" t="s">
        <v>147</v>
      </c>
      <c r="H454" s="179" t="s">
        <v>70</v>
      </c>
      <c r="I454" s="167" t="s">
        <v>98</v>
      </c>
      <c r="J454" s="12" t="s">
        <v>111</v>
      </c>
      <c r="K454" s="8" t="s">
        <v>112</v>
      </c>
      <c r="L454" s="8" t="s">
        <v>85</v>
      </c>
      <c r="M454" s="53">
        <v>1</v>
      </c>
      <c r="N454" s="191" t="s">
        <v>108</v>
      </c>
      <c r="O454" s="182" t="s">
        <v>604</v>
      </c>
      <c r="P454" s="179" t="s">
        <v>75</v>
      </c>
      <c r="Q454" s="179" t="s">
        <v>76</v>
      </c>
      <c r="R454" s="179" t="s">
        <v>77</v>
      </c>
      <c r="S454" s="170" t="s">
        <v>109</v>
      </c>
      <c r="T454" s="203">
        <f t="shared" ref="T454" si="2">V454+Y454</f>
        <v>62183.759999999995</v>
      </c>
      <c r="U454" s="203">
        <f>+T454/1</f>
        <v>62183.759999999995</v>
      </c>
      <c r="V454" s="211">
        <v>52856.2</v>
      </c>
      <c r="W454" s="178" t="s">
        <v>98</v>
      </c>
      <c r="X454" s="178" t="s">
        <v>79</v>
      </c>
      <c r="Y454" s="211">
        <v>9327.56</v>
      </c>
      <c r="Z454" s="178" t="s">
        <v>98</v>
      </c>
      <c r="AA454" s="178" t="s">
        <v>79</v>
      </c>
      <c r="AB454" s="211">
        <v>5042.04</v>
      </c>
      <c r="AC454" s="191" t="s">
        <v>149</v>
      </c>
      <c r="AD454" s="189" t="s">
        <v>98</v>
      </c>
      <c r="AE454" s="189">
        <f t="shared" ref="AE454" si="3">V454+Y454</f>
        <v>62183.759999999995</v>
      </c>
      <c r="AF454" s="179" t="s">
        <v>79</v>
      </c>
      <c r="AG454" s="191" t="s">
        <v>33</v>
      </c>
      <c r="AH454" s="191" t="s">
        <v>419</v>
      </c>
      <c r="AI454" s="191" t="s">
        <v>529</v>
      </c>
      <c r="AJ454" s="179"/>
    </row>
    <row r="455" spans="2:36" s="36" customFormat="1" ht="43" customHeight="1" x14ac:dyDescent="0.35">
      <c r="B455" s="181"/>
      <c r="C455" s="181"/>
      <c r="D455" s="181"/>
      <c r="E455" s="184"/>
      <c r="F455" s="184"/>
      <c r="G455" s="184"/>
      <c r="H455" s="181"/>
      <c r="I455" s="167"/>
      <c r="J455" s="12" t="s">
        <v>127</v>
      </c>
      <c r="K455" s="8" t="s">
        <v>128</v>
      </c>
      <c r="L455" s="8" t="s">
        <v>85</v>
      </c>
      <c r="M455" s="53">
        <v>9</v>
      </c>
      <c r="N455" s="193"/>
      <c r="O455" s="184"/>
      <c r="P455" s="181"/>
      <c r="Q455" s="181"/>
      <c r="R455" s="181"/>
      <c r="S455" s="170"/>
      <c r="T455" s="205"/>
      <c r="U455" s="205"/>
      <c r="V455" s="213"/>
      <c r="W455" s="198"/>
      <c r="X455" s="198"/>
      <c r="Y455" s="213"/>
      <c r="Z455" s="198"/>
      <c r="AA455" s="198"/>
      <c r="AB455" s="213"/>
      <c r="AC455" s="193"/>
      <c r="AD455" s="188"/>
      <c r="AE455" s="188"/>
      <c r="AF455" s="181"/>
      <c r="AG455" s="193"/>
      <c r="AH455" s="193"/>
      <c r="AI455" s="193"/>
      <c r="AJ455" s="181"/>
    </row>
    <row r="456" spans="2:36" s="36" customFormat="1" ht="63.75" customHeight="1" x14ac:dyDescent="0.35">
      <c r="B456" s="179" t="s">
        <v>1070</v>
      </c>
      <c r="C456" s="179" t="s">
        <v>606</v>
      </c>
      <c r="D456" s="179" t="s">
        <v>106</v>
      </c>
      <c r="E456" s="182" t="s">
        <v>67</v>
      </c>
      <c r="F456" s="182" t="s">
        <v>132</v>
      </c>
      <c r="G456" s="182" t="s">
        <v>69</v>
      </c>
      <c r="H456" s="179" t="s">
        <v>70</v>
      </c>
      <c r="I456" s="179" t="s">
        <v>98</v>
      </c>
      <c r="J456" s="12" t="s">
        <v>113</v>
      </c>
      <c r="K456" s="8" t="s">
        <v>114</v>
      </c>
      <c r="L456" s="8" t="s">
        <v>115</v>
      </c>
      <c r="M456" s="8">
        <v>1</v>
      </c>
      <c r="N456" s="168" t="s">
        <v>108</v>
      </c>
      <c r="O456" s="166" t="s">
        <v>607</v>
      </c>
      <c r="P456" s="179" t="s">
        <v>75</v>
      </c>
      <c r="Q456" s="179" t="s">
        <v>76</v>
      </c>
      <c r="R456" s="179" t="s">
        <v>77</v>
      </c>
      <c r="S456" s="170" t="s">
        <v>109</v>
      </c>
      <c r="T456" s="171">
        <f>V456+Y456</f>
        <v>58500</v>
      </c>
      <c r="U456" s="171">
        <f>+T456/M457</f>
        <v>58500</v>
      </c>
      <c r="V456" s="208">
        <v>49725</v>
      </c>
      <c r="W456" s="190" t="s">
        <v>98</v>
      </c>
      <c r="X456" s="190" t="s">
        <v>98</v>
      </c>
      <c r="Y456" s="208">
        <v>8775</v>
      </c>
      <c r="Z456" s="173" t="s">
        <v>98</v>
      </c>
      <c r="AA456" s="173" t="s">
        <v>98</v>
      </c>
      <c r="AB456" s="191">
        <v>4743.24</v>
      </c>
      <c r="AC456" s="168" t="s">
        <v>80</v>
      </c>
      <c r="AD456" s="175" t="s">
        <v>98</v>
      </c>
      <c r="AE456" s="168">
        <f>+V456+Y456</f>
        <v>58500</v>
      </c>
      <c r="AF456" s="167" t="s">
        <v>98</v>
      </c>
      <c r="AG456" s="168" t="s">
        <v>33</v>
      </c>
      <c r="AH456" s="168" t="s">
        <v>303</v>
      </c>
      <c r="AI456" s="168" t="s">
        <v>252</v>
      </c>
      <c r="AJ456" s="167"/>
    </row>
    <row r="457" spans="2:36" s="36" customFormat="1" ht="81" customHeight="1" x14ac:dyDescent="0.35">
      <c r="B457" s="167"/>
      <c r="C457" s="167"/>
      <c r="D457" s="167"/>
      <c r="E457" s="166"/>
      <c r="F457" s="166"/>
      <c r="G457" s="166"/>
      <c r="H457" s="180"/>
      <c r="I457" s="180"/>
      <c r="J457" s="12" t="s">
        <v>116</v>
      </c>
      <c r="K457" s="8" t="s">
        <v>117</v>
      </c>
      <c r="L457" s="8" t="s">
        <v>85</v>
      </c>
      <c r="M457" s="8">
        <v>1</v>
      </c>
      <c r="N457" s="168"/>
      <c r="O457" s="166"/>
      <c r="P457" s="180"/>
      <c r="Q457" s="180"/>
      <c r="R457" s="180"/>
      <c r="S457" s="170"/>
      <c r="T457" s="171"/>
      <c r="U457" s="171"/>
      <c r="V457" s="209"/>
      <c r="W457" s="190"/>
      <c r="X457" s="190"/>
      <c r="Y457" s="209"/>
      <c r="Z457" s="173"/>
      <c r="AA457" s="173"/>
      <c r="AB457" s="192"/>
      <c r="AC457" s="168"/>
      <c r="AD457" s="175"/>
      <c r="AE457" s="168"/>
      <c r="AF457" s="167"/>
      <c r="AG457" s="168"/>
      <c r="AH457" s="168"/>
      <c r="AI457" s="168"/>
      <c r="AJ457" s="167"/>
    </row>
    <row r="458" spans="2:36" s="36" customFormat="1" ht="63" customHeight="1" x14ac:dyDescent="0.35">
      <c r="B458" s="167"/>
      <c r="C458" s="167"/>
      <c r="D458" s="167"/>
      <c r="E458" s="166"/>
      <c r="F458" s="166"/>
      <c r="G458" s="166"/>
      <c r="H458" s="180"/>
      <c r="I458" s="180"/>
      <c r="J458" s="12" t="s">
        <v>213</v>
      </c>
      <c r="K458" s="8" t="s">
        <v>118</v>
      </c>
      <c r="L458" s="8" t="s">
        <v>119</v>
      </c>
      <c r="M458" s="8">
        <v>1</v>
      </c>
      <c r="N458" s="168"/>
      <c r="O458" s="166"/>
      <c r="P458" s="180"/>
      <c r="Q458" s="180"/>
      <c r="R458" s="180"/>
      <c r="S458" s="170"/>
      <c r="T458" s="171"/>
      <c r="U458" s="171"/>
      <c r="V458" s="209"/>
      <c r="W458" s="190"/>
      <c r="X458" s="190"/>
      <c r="Y458" s="209"/>
      <c r="Z458" s="173"/>
      <c r="AA458" s="173"/>
      <c r="AB458" s="192"/>
      <c r="AC458" s="168"/>
      <c r="AD458" s="175"/>
      <c r="AE458" s="168"/>
      <c r="AF458" s="167"/>
      <c r="AG458" s="168"/>
      <c r="AH458" s="168"/>
      <c r="AI458" s="168"/>
      <c r="AJ458" s="167"/>
    </row>
    <row r="459" spans="2:36" s="36" customFormat="1" ht="43" customHeight="1" x14ac:dyDescent="0.35">
      <c r="B459" s="167"/>
      <c r="C459" s="167"/>
      <c r="D459" s="167"/>
      <c r="E459" s="166"/>
      <c r="F459" s="166"/>
      <c r="G459" s="166"/>
      <c r="H459" s="181"/>
      <c r="I459" s="181"/>
      <c r="J459" s="12" t="s">
        <v>120</v>
      </c>
      <c r="K459" s="8" t="s">
        <v>121</v>
      </c>
      <c r="L459" s="8" t="s">
        <v>119</v>
      </c>
      <c r="M459" s="53">
        <v>1</v>
      </c>
      <c r="N459" s="168"/>
      <c r="O459" s="166"/>
      <c r="P459" s="181"/>
      <c r="Q459" s="181"/>
      <c r="R459" s="181"/>
      <c r="S459" s="170"/>
      <c r="T459" s="171"/>
      <c r="U459" s="171"/>
      <c r="V459" s="210"/>
      <c r="W459" s="190"/>
      <c r="X459" s="190"/>
      <c r="Y459" s="210"/>
      <c r="Z459" s="173"/>
      <c r="AA459" s="173"/>
      <c r="AB459" s="193"/>
      <c r="AC459" s="168"/>
      <c r="AD459" s="175"/>
      <c r="AE459" s="168"/>
      <c r="AF459" s="167"/>
      <c r="AG459" s="168"/>
      <c r="AH459" s="168"/>
      <c r="AI459" s="168"/>
      <c r="AJ459" s="167"/>
    </row>
    <row r="460" spans="2:36" s="36" customFormat="1" ht="91" x14ac:dyDescent="0.35">
      <c r="B460" s="179" t="s">
        <v>1071</v>
      </c>
      <c r="C460" s="180" t="s">
        <v>603</v>
      </c>
      <c r="D460" s="179" t="s">
        <v>106</v>
      </c>
      <c r="E460" s="182" t="s">
        <v>67</v>
      </c>
      <c r="F460" s="182" t="s">
        <v>134</v>
      </c>
      <c r="G460" s="182" t="s">
        <v>147</v>
      </c>
      <c r="H460" s="167" t="s">
        <v>70</v>
      </c>
      <c r="I460" s="179" t="s">
        <v>79</v>
      </c>
      <c r="J460" s="12" t="s">
        <v>212</v>
      </c>
      <c r="K460" s="8" t="s">
        <v>107</v>
      </c>
      <c r="L460" s="8" t="s">
        <v>86</v>
      </c>
      <c r="M460" s="53">
        <v>40</v>
      </c>
      <c r="N460" s="168" t="s">
        <v>108</v>
      </c>
      <c r="O460" s="166" t="s">
        <v>604</v>
      </c>
      <c r="P460" s="167" t="s">
        <v>75</v>
      </c>
      <c r="Q460" s="167" t="s">
        <v>76</v>
      </c>
      <c r="R460" s="170" t="s">
        <v>77</v>
      </c>
      <c r="S460" s="170" t="s">
        <v>109</v>
      </c>
      <c r="T460" s="171">
        <f>V460+Y460</f>
        <v>131253.70000000001</v>
      </c>
      <c r="U460" s="171">
        <f>T460/M461</f>
        <v>26250.74</v>
      </c>
      <c r="V460" s="191">
        <v>111565.64</v>
      </c>
      <c r="W460" s="178" t="s">
        <v>98</v>
      </c>
      <c r="X460" s="178" t="s">
        <v>98</v>
      </c>
      <c r="Y460" s="191">
        <v>19688.060000000001</v>
      </c>
      <c r="Z460" s="173" t="s">
        <v>98</v>
      </c>
      <c r="AA460" s="173" t="s">
        <v>79</v>
      </c>
      <c r="AB460" s="191">
        <v>10640.8</v>
      </c>
      <c r="AC460" s="168" t="s">
        <v>149</v>
      </c>
      <c r="AD460" s="189" t="s">
        <v>98</v>
      </c>
      <c r="AE460" s="175">
        <f>V460+Y460</f>
        <v>131253.70000000001</v>
      </c>
      <c r="AF460" s="167" t="s">
        <v>79</v>
      </c>
      <c r="AG460" s="168" t="s">
        <v>33</v>
      </c>
      <c r="AH460" s="168" t="s">
        <v>303</v>
      </c>
      <c r="AI460" s="168" t="s">
        <v>252</v>
      </c>
      <c r="AJ460" s="167"/>
    </row>
    <row r="461" spans="2:36" s="36" customFormat="1" ht="73" customHeight="1" x14ac:dyDescent="0.35">
      <c r="B461" s="167"/>
      <c r="C461" s="167"/>
      <c r="D461" s="167"/>
      <c r="E461" s="166"/>
      <c r="F461" s="166"/>
      <c r="G461" s="166"/>
      <c r="H461" s="167"/>
      <c r="I461" s="180"/>
      <c r="J461" s="12" t="s">
        <v>111</v>
      </c>
      <c r="K461" s="8" t="s">
        <v>112</v>
      </c>
      <c r="L461" s="8" t="s">
        <v>85</v>
      </c>
      <c r="M461" s="53">
        <v>5</v>
      </c>
      <c r="N461" s="168"/>
      <c r="O461" s="166"/>
      <c r="P461" s="167"/>
      <c r="Q461" s="167"/>
      <c r="R461" s="170"/>
      <c r="S461" s="170"/>
      <c r="T461" s="171"/>
      <c r="U461" s="171"/>
      <c r="V461" s="192"/>
      <c r="W461" s="197"/>
      <c r="X461" s="197"/>
      <c r="Y461" s="192"/>
      <c r="Z461" s="173"/>
      <c r="AA461" s="173"/>
      <c r="AB461" s="192"/>
      <c r="AC461" s="168"/>
      <c r="AD461" s="187"/>
      <c r="AE461" s="175"/>
      <c r="AF461" s="167"/>
      <c r="AG461" s="168"/>
      <c r="AH461" s="168"/>
      <c r="AI461" s="168"/>
      <c r="AJ461" s="167"/>
    </row>
    <row r="462" spans="2:36" s="36" customFormat="1" ht="43" customHeight="1" x14ac:dyDescent="0.35">
      <c r="B462" s="167"/>
      <c r="C462" s="167"/>
      <c r="D462" s="167"/>
      <c r="E462" s="166"/>
      <c r="F462" s="166"/>
      <c r="G462" s="166"/>
      <c r="H462" s="179"/>
      <c r="I462" s="181"/>
      <c r="J462" s="12" t="s">
        <v>127</v>
      </c>
      <c r="K462" s="8" t="s">
        <v>128</v>
      </c>
      <c r="L462" s="8" t="s">
        <v>85</v>
      </c>
      <c r="M462" s="53">
        <v>106</v>
      </c>
      <c r="N462" s="168"/>
      <c r="O462" s="166"/>
      <c r="P462" s="167"/>
      <c r="Q462" s="167"/>
      <c r="R462" s="170"/>
      <c r="S462" s="170"/>
      <c r="T462" s="171"/>
      <c r="U462" s="171"/>
      <c r="V462" s="193"/>
      <c r="W462" s="198"/>
      <c r="X462" s="198"/>
      <c r="Y462" s="193"/>
      <c r="Z462" s="173"/>
      <c r="AA462" s="173"/>
      <c r="AB462" s="193"/>
      <c r="AC462" s="168"/>
      <c r="AD462" s="188"/>
      <c r="AE462" s="175"/>
      <c r="AF462" s="167"/>
      <c r="AG462" s="168"/>
      <c r="AH462" s="168"/>
      <c r="AI462" s="168"/>
      <c r="AJ462" s="167"/>
    </row>
    <row r="463" spans="2:36" s="36" customFormat="1" ht="91" x14ac:dyDescent="0.35">
      <c r="B463" s="181" t="s">
        <v>531</v>
      </c>
      <c r="C463" s="181" t="s">
        <v>542</v>
      </c>
      <c r="D463" s="167" t="s">
        <v>106</v>
      </c>
      <c r="E463" s="166" t="s">
        <v>67</v>
      </c>
      <c r="F463" s="184" t="s">
        <v>134</v>
      </c>
      <c r="G463" s="184" t="s">
        <v>147</v>
      </c>
      <c r="H463" s="167" t="s">
        <v>70</v>
      </c>
      <c r="I463" s="167" t="s">
        <v>79</v>
      </c>
      <c r="J463" s="52" t="s">
        <v>212</v>
      </c>
      <c r="K463" s="23" t="s">
        <v>107</v>
      </c>
      <c r="L463" s="23" t="s">
        <v>86</v>
      </c>
      <c r="M463" s="55">
        <v>40</v>
      </c>
      <c r="N463" s="193" t="s">
        <v>108</v>
      </c>
      <c r="O463" s="308" t="s">
        <v>370</v>
      </c>
      <c r="P463" s="181" t="s">
        <v>75</v>
      </c>
      <c r="Q463" s="181" t="s">
        <v>76</v>
      </c>
      <c r="R463" s="202" t="s">
        <v>77</v>
      </c>
      <c r="S463" s="202" t="s">
        <v>109</v>
      </c>
      <c r="T463" s="205">
        <f>V463+Y463</f>
        <v>142445</v>
      </c>
      <c r="U463" s="205">
        <v>47508</v>
      </c>
      <c r="V463" s="212">
        <v>121078.25</v>
      </c>
      <c r="W463" s="198" t="s">
        <v>98</v>
      </c>
      <c r="X463" s="198" t="s">
        <v>79</v>
      </c>
      <c r="Y463" s="212">
        <v>21366.75</v>
      </c>
      <c r="Z463" s="198" t="s">
        <v>98</v>
      </c>
      <c r="AA463" s="198" t="s">
        <v>79</v>
      </c>
      <c r="AB463" s="212">
        <v>11549.6</v>
      </c>
      <c r="AC463" s="193" t="s">
        <v>149</v>
      </c>
      <c r="AD463" s="188" t="s">
        <v>79</v>
      </c>
      <c r="AE463" s="188">
        <f t="shared" ref="AE463" si="4">V463+Y463</f>
        <v>142445</v>
      </c>
      <c r="AF463" s="181" t="s">
        <v>79</v>
      </c>
      <c r="AG463" s="193" t="s">
        <v>33</v>
      </c>
      <c r="AH463" s="369" t="s">
        <v>178</v>
      </c>
      <c r="AI463" s="301" t="s">
        <v>161</v>
      </c>
      <c r="AJ463" s="181"/>
    </row>
    <row r="464" spans="2:36" s="36" customFormat="1" ht="58" customHeight="1" x14ac:dyDescent="0.35">
      <c r="B464" s="167"/>
      <c r="C464" s="167"/>
      <c r="D464" s="167"/>
      <c r="E464" s="166"/>
      <c r="F464" s="166"/>
      <c r="G464" s="166"/>
      <c r="H464" s="167"/>
      <c r="I464" s="167"/>
      <c r="J464" s="12" t="s">
        <v>111</v>
      </c>
      <c r="K464" s="8" t="s">
        <v>112</v>
      </c>
      <c r="L464" s="8" t="s">
        <v>85</v>
      </c>
      <c r="M464" s="73">
        <v>3</v>
      </c>
      <c r="N464" s="168"/>
      <c r="O464" s="169"/>
      <c r="P464" s="167"/>
      <c r="Q464" s="167"/>
      <c r="R464" s="170"/>
      <c r="S464" s="170"/>
      <c r="T464" s="171"/>
      <c r="U464" s="171"/>
      <c r="V464" s="212"/>
      <c r="W464" s="173"/>
      <c r="X464" s="173"/>
      <c r="Y464" s="212"/>
      <c r="Z464" s="173"/>
      <c r="AA464" s="173"/>
      <c r="AB464" s="212"/>
      <c r="AC464" s="168"/>
      <c r="AD464" s="175"/>
      <c r="AE464" s="175"/>
      <c r="AF464" s="167"/>
      <c r="AG464" s="168"/>
      <c r="AH464" s="196"/>
      <c r="AI464" s="282"/>
      <c r="AJ464" s="167"/>
    </row>
    <row r="465" spans="2:36" s="36" customFormat="1" ht="43" customHeight="1" thickBot="1" x14ac:dyDescent="0.4">
      <c r="B465" s="167"/>
      <c r="C465" s="167"/>
      <c r="D465" s="167"/>
      <c r="E465" s="166"/>
      <c r="F465" s="166"/>
      <c r="G465" s="166"/>
      <c r="H465" s="167"/>
      <c r="I465" s="167"/>
      <c r="J465" s="12" t="s">
        <v>127</v>
      </c>
      <c r="K465" s="8" t="s">
        <v>128</v>
      </c>
      <c r="L465" s="8" t="s">
        <v>85</v>
      </c>
      <c r="M465" s="73">
        <v>83</v>
      </c>
      <c r="N465" s="168"/>
      <c r="O465" s="169"/>
      <c r="P465" s="167"/>
      <c r="Q465" s="167"/>
      <c r="R465" s="170"/>
      <c r="S465" s="170"/>
      <c r="T465" s="171"/>
      <c r="U465" s="171"/>
      <c r="V465" s="213"/>
      <c r="W465" s="173"/>
      <c r="X465" s="173"/>
      <c r="Y465" s="213"/>
      <c r="Z465" s="173"/>
      <c r="AA465" s="173"/>
      <c r="AB465" s="213"/>
      <c r="AC465" s="168"/>
      <c r="AD465" s="175"/>
      <c r="AE465" s="175"/>
      <c r="AF465" s="167"/>
      <c r="AG465" s="168"/>
      <c r="AH465" s="370"/>
      <c r="AI465" s="371"/>
      <c r="AJ465" s="167"/>
    </row>
    <row r="466" spans="2:36" s="36" customFormat="1" ht="100.5" customHeight="1" x14ac:dyDescent="0.35">
      <c r="B466" s="167" t="s">
        <v>532</v>
      </c>
      <c r="C466" s="167" t="s">
        <v>534</v>
      </c>
      <c r="D466" s="167" t="s">
        <v>106</v>
      </c>
      <c r="E466" s="166" t="s">
        <v>67</v>
      </c>
      <c r="F466" s="166" t="s">
        <v>134</v>
      </c>
      <c r="G466" s="166" t="s">
        <v>147</v>
      </c>
      <c r="H466" s="167" t="s">
        <v>70</v>
      </c>
      <c r="I466" s="167" t="s">
        <v>79</v>
      </c>
      <c r="J466" s="12" t="s">
        <v>212</v>
      </c>
      <c r="K466" s="8" t="s">
        <v>107</v>
      </c>
      <c r="L466" s="8" t="s">
        <v>86</v>
      </c>
      <c r="M466" s="53">
        <v>40</v>
      </c>
      <c r="N466" s="168" t="s">
        <v>108</v>
      </c>
      <c r="O466" s="169" t="s">
        <v>370</v>
      </c>
      <c r="P466" s="167" t="s">
        <v>75</v>
      </c>
      <c r="Q466" s="167" t="s">
        <v>76</v>
      </c>
      <c r="R466" s="170" t="s">
        <v>77</v>
      </c>
      <c r="S466" s="170" t="s">
        <v>109</v>
      </c>
      <c r="T466" s="171">
        <f>V466+Y466</f>
        <v>51337.85</v>
      </c>
      <c r="U466" s="171" t="s">
        <v>79</v>
      </c>
      <c r="V466" s="282">
        <v>43637.17</v>
      </c>
      <c r="W466" s="173" t="s">
        <v>98</v>
      </c>
      <c r="X466" s="173" t="s">
        <v>98</v>
      </c>
      <c r="Y466" s="282">
        <v>7700.68</v>
      </c>
      <c r="Z466" s="173" t="s">
        <v>98</v>
      </c>
      <c r="AA466" s="173" t="s">
        <v>98</v>
      </c>
      <c r="AB466" s="261">
        <v>4162.53</v>
      </c>
      <c r="AC466" s="168" t="s">
        <v>149</v>
      </c>
      <c r="AD466" s="175" t="s">
        <v>79</v>
      </c>
      <c r="AE466" s="175">
        <f>V466+Y466</f>
        <v>51337.85</v>
      </c>
      <c r="AF466" s="168" t="s">
        <v>79</v>
      </c>
      <c r="AG466" s="168" t="s">
        <v>33</v>
      </c>
      <c r="AH466" s="196" t="s">
        <v>178</v>
      </c>
      <c r="AI466" s="195" t="s">
        <v>161</v>
      </c>
      <c r="AJ466" s="168"/>
    </row>
    <row r="467" spans="2:36" s="36" customFormat="1" ht="58" customHeight="1" x14ac:dyDescent="0.35">
      <c r="B467" s="167"/>
      <c r="C467" s="218"/>
      <c r="D467" s="167"/>
      <c r="E467" s="166"/>
      <c r="F467" s="166"/>
      <c r="G467" s="166"/>
      <c r="H467" s="167"/>
      <c r="I467" s="167"/>
      <c r="J467" s="12" t="s">
        <v>111</v>
      </c>
      <c r="K467" s="8" t="s">
        <v>112</v>
      </c>
      <c r="L467" s="8" t="s">
        <v>85</v>
      </c>
      <c r="M467" s="73">
        <v>1</v>
      </c>
      <c r="N467" s="168"/>
      <c r="O467" s="169"/>
      <c r="P467" s="167"/>
      <c r="Q467" s="167"/>
      <c r="R467" s="170"/>
      <c r="S467" s="170"/>
      <c r="T467" s="171"/>
      <c r="U467" s="171"/>
      <c r="V467" s="196"/>
      <c r="W467" s="173"/>
      <c r="X467" s="173"/>
      <c r="Y467" s="196"/>
      <c r="Z467" s="173"/>
      <c r="AA467" s="173"/>
      <c r="AB467" s="262"/>
      <c r="AC467" s="168"/>
      <c r="AD467" s="175"/>
      <c r="AE467" s="175"/>
      <c r="AF467" s="167"/>
      <c r="AG467" s="168"/>
      <c r="AH467" s="196"/>
      <c r="AI467" s="195"/>
      <c r="AJ467" s="167"/>
    </row>
    <row r="468" spans="2:36" s="36" customFormat="1" ht="43" customHeight="1" x14ac:dyDescent="0.35">
      <c r="B468" s="167"/>
      <c r="C468" s="218"/>
      <c r="D468" s="167"/>
      <c r="E468" s="166"/>
      <c r="F468" s="166"/>
      <c r="G468" s="166"/>
      <c r="H468" s="167"/>
      <c r="I468" s="167"/>
      <c r="J468" s="12" t="s">
        <v>127</v>
      </c>
      <c r="K468" s="8" t="s">
        <v>128</v>
      </c>
      <c r="L468" s="8" t="s">
        <v>85</v>
      </c>
      <c r="M468" s="73">
        <v>30</v>
      </c>
      <c r="N468" s="168"/>
      <c r="O468" s="169"/>
      <c r="P468" s="167"/>
      <c r="Q468" s="167"/>
      <c r="R468" s="170"/>
      <c r="S468" s="170"/>
      <c r="T468" s="171"/>
      <c r="U468" s="171"/>
      <c r="V468" s="196"/>
      <c r="W468" s="173"/>
      <c r="X468" s="173"/>
      <c r="Y468" s="196"/>
      <c r="Z468" s="173"/>
      <c r="AA468" s="173"/>
      <c r="AB468" s="262"/>
      <c r="AC468" s="168"/>
      <c r="AD468" s="175"/>
      <c r="AE468" s="175"/>
      <c r="AF468" s="167"/>
      <c r="AG468" s="168"/>
      <c r="AH468" s="196"/>
      <c r="AI468" s="195"/>
      <c r="AJ468" s="167"/>
    </row>
    <row r="469" spans="2:36" s="36" customFormat="1" ht="100.5" customHeight="1" x14ac:dyDescent="0.35">
      <c r="B469" s="167" t="s">
        <v>533</v>
      </c>
      <c r="C469" s="167" t="s">
        <v>535</v>
      </c>
      <c r="D469" s="167" t="s">
        <v>106</v>
      </c>
      <c r="E469" s="166" t="s">
        <v>67</v>
      </c>
      <c r="F469" s="166" t="s">
        <v>134</v>
      </c>
      <c r="G469" s="166" t="s">
        <v>147</v>
      </c>
      <c r="H469" s="167" t="s">
        <v>70</v>
      </c>
      <c r="I469" s="167" t="s">
        <v>79</v>
      </c>
      <c r="J469" s="12" t="s">
        <v>212</v>
      </c>
      <c r="K469" s="8" t="s">
        <v>107</v>
      </c>
      <c r="L469" s="8" t="s">
        <v>86</v>
      </c>
      <c r="M469" s="53">
        <v>40</v>
      </c>
      <c r="N469" s="168" t="s">
        <v>108</v>
      </c>
      <c r="O469" s="169" t="s">
        <v>370</v>
      </c>
      <c r="P469" s="167" t="s">
        <v>75</v>
      </c>
      <c r="Q469" s="167" t="s">
        <v>76</v>
      </c>
      <c r="R469" s="170" t="s">
        <v>77</v>
      </c>
      <c r="S469" s="170" t="s">
        <v>109</v>
      </c>
      <c r="T469" s="171">
        <f>V469+Y469</f>
        <v>171199.98</v>
      </c>
      <c r="U469" s="171">
        <f>+T469/M470</f>
        <v>57066.66</v>
      </c>
      <c r="V469" s="175">
        <v>145519.98000000001</v>
      </c>
      <c r="W469" s="173" t="s">
        <v>98</v>
      </c>
      <c r="X469" s="173" t="s">
        <v>98</v>
      </c>
      <c r="Y469" s="175">
        <v>25680</v>
      </c>
      <c r="Z469" s="173" t="s">
        <v>98</v>
      </c>
      <c r="AA469" s="173" t="s">
        <v>98</v>
      </c>
      <c r="AB469" s="214">
        <v>13881.08</v>
      </c>
      <c r="AC469" s="168" t="s">
        <v>149</v>
      </c>
      <c r="AD469" s="175" t="s">
        <v>79</v>
      </c>
      <c r="AE469" s="175">
        <f>V469+Y469</f>
        <v>171199.98</v>
      </c>
      <c r="AF469" s="168" t="s">
        <v>79</v>
      </c>
      <c r="AG469" s="168" t="s">
        <v>33</v>
      </c>
      <c r="AH469" s="252" t="s">
        <v>180</v>
      </c>
      <c r="AI469" s="458" t="s">
        <v>164</v>
      </c>
      <c r="AJ469" s="168"/>
    </row>
    <row r="470" spans="2:36" s="36" customFormat="1" ht="58" customHeight="1" x14ac:dyDescent="0.35">
      <c r="B470" s="167"/>
      <c r="C470" s="218"/>
      <c r="D470" s="167"/>
      <c r="E470" s="166"/>
      <c r="F470" s="166"/>
      <c r="G470" s="166"/>
      <c r="H470" s="167"/>
      <c r="I470" s="167"/>
      <c r="J470" s="12" t="s">
        <v>111</v>
      </c>
      <c r="K470" s="8" t="s">
        <v>112</v>
      </c>
      <c r="L470" s="8" t="s">
        <v>85</v>
      </c>
      <c r="M470" s="51">
        <v>3</v>
      </c>
      <c r="N470" s="168"/>
      <c r="O470" s="169"/>
      <c r="P470" s="167"/>
      <c r="Q470" s="167"/>
      <c r="R470" s="170"/>
      <c r="S470" s="170"/>
      <c r="T470" s="171"/>
      <c r="U470" s="171"/>
      <c r="V470" s="271"/>
      <c r="W470" s="173"/>
      <c r="X470" s="173"/>
      <c r="Y470" s="271"/>
      <c r="Z470" s="173"/>
      <c r="AA470" s="173"/>
      <c r="AB470" s="215"/>
      <c r="AC470" s="168"/>
      <c r="AD470" s="175"/>
      <c r="AE470" s="175"/>
      <c r="AF470" s="167"/>
      <c r="AG470" s="168"/>
      <c r="AH470" s="252"/>
      <c r="AI470" s="458"/>
      <c r="AJ470" s="167"/>
    </row>
    <row r="471" spans="2:36" s="36" customFormat="1" ht="43" customHeight="1" x14ac:dyDescent="0.35">
      <c r="B471" s="167"/>
      <c r="C471" s="218"/>
      <c r="D471" s="167"/>
      <c r="E471" s="166"/>
      <c r="F471" s="166"/>
      <c r="G471" s="166"/>
      <c r="H471" s="167"/>
      <c r="I471" s="167"/>
      <c r="J471" s="12" t="s">
        <v>127</v>
      </c>
      <c r="K471" s="8" t="s">
        <v>128</v>
      </c>
      <c r="L471" s="8" t="s">
        <v>85</v>
      </c>
      <c r="M471" s="51">
        <v>100</v>
      </c>
      <c r="N471" s="168"/>
      <c r="O471" s="169"/>
      <c r="P471" s="167"/>
      <c r="Q471" s="167"/>
      <c r="R471" s="170"/>
      <c r="S471" s="170"/>
      <c r="T471" s="171"/>
      <c r="U471" s="171"/>
      <c r="V471" s="271"/>
      <c r="W471" s="173"/>
      <c r="X471" s="173"/>
      <c r="Y471" s="271"/>
      <c r="Z471" s="173"/>
      <c r="AA471" s="173"/>
      <c r="AB471" s="215"/>
      <c r="AC471" s="168"/>
      <c r="AD471" s="175"/>
      <c r="AE471" s="175"/>
      <c r="AF471" s="167"/>
      <c r="AG471" s="168"/>
      <c r="AH471" s="252"/>
      <c r="AI471" s="458"/>
      <c r="AJ471" s="167"/>
    </row>
    <row r="472" spans="2:36" s="36" customFormat="1" ht="100.5" customHeight="1" x14ac:dyDescent="0.35">
      <c r="B472" s="167" t="s">
        <v>536</v>
      </c>
      <c r="C472" s="167" t="s">
        <v>537</v>
      </c>
      <c r="D472" s="167" t="s">
        <v>106</v>
      </c>
      <c r="E472" s="166" t="s">
        <v>67</v>
      </c>
      <c r="F472" s="166" t="s">
        <v>134</v>
      </c>
      <c r="G472" s="166" t="s">
        <v>147</v>
      </c>
      <c r="H472" s="167" t="s">
        <v>70</v>
      </c>
      <c r="I472" s="167" t="s">
        <v>79</v>
      </c>
      <c r="J472" s="12" t="s">
        <v>212</v>
      </c>
      <c r="K472" s="8" t="s">
        <v>107</v>
      </c>
      <c r="L472" s="8" t="s">
        <v>86</v>
      </c>
      <c r="M472" s="53">
        <v>40</v>
      </c>
      <c r="N472" s="168" t="s">
        <v>108</v>
      </c>
      <c r="O472" s="169" t="s">
        <v>370</v>
      </c>
      <c r="P472" s="167" t="s">
        <v>75</v>
      </c>
      <c r="Q472" s="167" t="s">
        <v>76</v>
      </c>
      <c r="R472" s="170" t="s">
        <v>77</v>
      </c>
      <c r="S472" s="170" t="s">
        <v>109</v>
      </c>
      <c r="T472" s="171">
        <f>V472+Y472</f>
        <v>112350</v>
      </c>
      <c r="U472" s="171">
        <f>+T472/M473</f>
        <v>112350</v>
      </c>
      <c r="V472" s="172">
        <v>95497.5</v>
      </c>
      <c r="W472" s="173" t="s">
        <v>98</v>
      </c>
      <c r="X472" s="173" t="s">
        <v>98</v>
      </c>
      <c r="Y472" s="172">
        <v>16852.5</v>
      </c>
      <c r="Z472" s="173" t="s">
        <v>98</v>
      </c>
      <c r="AA472" s="173" t="s">
        <v>98</v>
      </c>
      <c r="AB472" s="174">
        <v>9109.4599999999991</v>
      </c>
      <c r="AC472" s="168" t="s">
        <v>149</v>
      </c>
      <c r="AD472" s="175" t="s">
        <v>79</v>
      </c>
      <c r="AE472" s="175">
        <f>V472+Y472</f>
        <v>112350</v>
      </c>
      <c r="AF472" s="168" t="s">
        <v>79</v>
      </c>
      <c r="AG472" s="168" t="s">
        <v>33</v>
      </c>
      <c r="AH472" s="196" t="s">
        <v>164</v>
      </c>
      <c r="AI472" s="195" t="s">
        <v>165</v>
      </c>
      <c r="AJ472" s="168"/>
    </row>
    <row r="473" spans="2:36" s="36" customFormat="1" ht="58" customHeight="1" x14ac:dyDescent="0.35">
      <c r="B473" s="167"/>
      <c r="C473" s="167"/>
      <c r="D473" s="167"/>
      <c r="E473" s="166"/>
      <c r="F473" s="166"/>
      <c r="G473" s="166"/>
      <c r="H473" s="167"/>
      <c r="I473" s="167"/>
      <c r="J473" s="12" t="s">
        <v>111</v>
      </c>
      <c r="K473" s="8" t="s">
        <v>112</v>
      </c>
      <c r="L473" s="8" t="s">
        <v>85</v>
      </c>
      <c r="M473" s="51">
        <v>1</v>
      </c>
      <c r="N473" s="168"/>
      <c r="O473" s="169"/>
      <c r="P473" s="167"/>
      <c r="Q473" s="167"/>
      <c r="R473" s="170"/>
      <c r="S473" s="170"/>
      <c r="T473" s="171"/>
      <c r="U473" s="171"/>
      <c r="V473" s="172"/>
      <c r="W473" s="173"/>
      <c r="X473" s="173"/>
      <c r="Y473" s="172"/>
      <c r="Z473" s="173"/>
      <c r="AA473" s="173"/>
      <c r="AB473" s="174"/>
      <c r="AC473" s="168"/>
      <c r="AD473" s="175"/>
      <c r="AE473" s="175"/>
      <c r="AF473" s="167"/>
      <c r="AG473" s="168"/>
      <c r="AH473" s="196"/>
      <c r="AI473" s="195"/>
      <c r="AJ473" s="167"/>
    </row>
    <row r="474" spans="2:36" s="36" customFormat="1" ht="43" customHeight="1" x14ac:dyDescent="0.35">
      <c r="B474" s="167"/>
      <c r="C474" s="167"/>
      <c r="D474" s="167"/>
      <c r="E474" s="166"/>
      <c r="F474" s="166"/>
      <c r="G474" s="166"/>
      <c r="H474" s="167"/>
      <c r="I474" s="167"/>
      <c r="J474" s="12" t="s">
        <v>127</v>
      </c>
      <c r="K474" s="8" t="s">
        <v>128</v>
      </c>
      <c r="L474" s="8" t="s">
        <v>85</v>
      </c>
      <c r="M474" s="51">
        <v>10</v>
      </c>
      <c r="N474" s="168"/>
      <c r="O474" s="169"/>
      <c r="P474" s="167"/>
      <c r="Q474" s="167"/>
      <c r="R474" s="170"/>
      <c r="S474" s="170"/>
      <c r="T474" s="171"/>
      <c r="U474" s="171"/>
      <c r="V474" s="172"/>
      <c r="W474" s="173"/>
      <c r="X474" s="173"/>
      <c r="Y474" s="172"/>
      <c r="Z474" s="173"/>
      <c r="AA474" s="173"/>
      <c r="AB474" s="174"/>
      <c r="AC474" s="168"/>
      <c r="AD474" s="175"/>
      <c r="AE474" s="175"/>
      <c r="AF474" s="167"/>
      <c r="AG474" s="168"/>
      <c r="AH474" s="196"/>
      <c r="AI474" s="195"/>
      <c r="AJ474" s="167"/>
    </row>
    <row r="475" spans="2:36" ht="39" x14ac:dyDescent="0.3">
      <c r="B475" s="167" t="s">
        <v>538</v>
      </c>
      <c r="C475" s="167" t="s">
        <v>540</v>
      </c>
      <c r="D475" s="167" t="s">
        <v>66</v>
      </c>
      <c r="E475" s="166" t="s">
        <v>67</v>
      </c>
      <c r="F475" s="166" t="s">
        <v>132</v>
      </c>
      <c r="G475" s="166" t="s">
        <v>69</v>
      </c>
      <c r="H475" s="167" t="s">
        <v>70</v>
      </c>
      <c r="I475" s="167" t="s">
        <v>79</v>
      </c>
      <c r="J475" s="12" t="s">
        <v>113</v>
      </c>
      <c r="K475" s="8" t="s">
        <v>114</v>
      </c>
      <c r="L475" s="8" t="s">
        <v>115</v>
      </c>
      <c r="M475" s="8">
        <v>2</v>
      </c>
      <c r="N475" s="168" t="s">
        <v>108</v>
      </c>
      <c r="O475" s="169" t="s">
        <v>370</v>
      </c>
      <c r="P475" s="167" t="s">
        <v>75</v>
      </c>
      <c r="Q475" s="167" t="s">
        <v>76</v>
      </c>
      <c r="R475" s="170" t="s">
        <v>77</v>
      </c>
      <c r="S475" s="170" t="s">
        <v>109</v>
      </c>
      <c r="T475" s="171">
        <f>V475+Y475</f>
        <v>149168.51500000001</v>
      </c>
      <c r="U475" s="171">
        <f>+T475/M476</f>
        <v>74584.257500000007</v>
      </c>
      <c r="V475" s="172">
        <v>126793.24</v>
      </c>
      <c r="W475" s="173" t="s">
        <v>98</v>
      </c>
      <c r="X475" s="173" t="s">
        <v>98</v>
      </c>
      <c r="Y475" s="172">
        <f>44750.55/2</f>
        <v>22375.275000000001</v>
      </c>
      <c r="Z475" s="173" t="s">
        <v>98</v>
      </c>
      <c r="AA475" s="173" t="s">
        <v>98</v>
      </c>
      <c r="AB475" s="174">
        <f>24189.49/2</f>
        <v>12094.745000000001</v>
      </c>
      <c r="AC475" s="168" t="s">
        <v>80</v>
      </c>
      <c r="AD475" s="175" t="s">
        <v>79</v>
      </c>
      <c r="AE475" s="175">
        <f>V475+Y475</f>
        <v>149168.51500000001</v>
      </c>
      <c r="AF475" s="167" t="s">
        <v>79</v>
      </c>
      <c r="AG475" s="168" t="s">
        <v>33</v>
      </c>
      <c r="AH475" s="195" t="s">
        <v>257</v>
      </c>
      <c r="AI475" s="195" t="s">
        <v>259</v>
      </c>
      <c r="AJ475" s="167"/>
    </row>
    <row r="476" spans="2:36" ht="52" x14ac:dyDescent="0.3">
      <c r="B476" s="167"/>
      <c r="C476" s="167"/>
      <c r="D476" s="167"/>
      <c r="E476" s="166"/>
      <c r="F476" s="166"/>
      <c r="G476" s="166"/>
      <c r="H476" s="167"/>
      <c r="I476" s="167"/>
      <c r="J476" s="12" t="s">
        <v>116</v>
      </c>
      <c r="K476" s="8" t="s">
        <v>117</v>
      </c>
      <c r="L476" s="8" t="s">
        <v>85</v>
      </c>
      <c r="M476" s="8">
        <v>2</v>
      </c>
      <c r="N476" s="168"/>
      <c r="O476" s="169"/>
      <c r="P476" s="167"/>
      <c r="Q476" s="167"/>
      <c r="R476" s="170"/>
      <c r="S476" s="170"/>
      <c r="T476" s="171"/>
      <c r="U476" s="171"/>
      <c r="V476" s="172"/>
      <c r="W476" s="173"/>
      <c r="X476" s="173"/>
      <c r="Y476" s="172"/>
      <c r="Z476" s="173"/>
      <c r="AA476" s="173"/>
      <c r="AB476" s="174"/>
      <c r="AC476" s="168"/>
      <c r="AD476" s="175"/>
      <c r="AE476" s="175"/>
      <c r="AF476" s="167"/>
      <c r="AG476" s="168"/>
      <c r="AH476" s="195"/>
      <c r="AI476" s="196"/>
      <c r="AJ476" s="167"/>
    </row>
    <row r="477" spans="2:36" ht="39" x14ac:dyDescent="0.3">
      <c r="B477" s="167"/>
      <c r="C477" s="167"/>
      <c r="D477" s="167"/>
      <c r="E477" s="166"/>
      <c r="F477" s="166"/>
      <c r="G477" s="166"/>
      <c r="H477" s="167"/>
      <c r="I477" s="167"/>
      <c r="J477" s="12" t="s">
        <v>213</v>
      </c>
      <c r="K477" s="8" t="s">
        <v>118</v>
      </c>
      <c r="L477" s="8" t="s">
        <v>119</v>
      </c>
      <c r="M477" s="8">
        <v>2</v>
      </c>
      <c r="N477" s="168"/>
      <c r="O477" s="169"/>
      <c r="P477" s="167"/>
      <c r="Q477" s="167"/>
      <c r="R477" s="170"/>
      <c r="S477" s="170"/>
      <c r="T477" s="171"/>
      <c r="U477" s="171"/>
      <c r="V477" s="172"/>
      <c r="W477" s="173"/>
      <c r="X477" s="173"/>
      <c r="Y477" s="172"/>
      <c r="Z477" s="173"/>
      <c r="AA477" s="173"/>
      <c r="AB477" s="174"/>
      <c r="AC477" s="168"/>
      <c r="AD477" s="175"/>
      <c r="AE477" s="175"/>
      <c r="AF477" s="167"/>
      <c r="AG477" s="168"/>
      <c r="AH477" s="195"/>
      <c r="AI477" s="196"/>
      <c r="AJ477" s="167"/>
    </row>
    <row r="478" spans="2:36" ht="26" x14ac:dyDescent="0.3">
      <c r="B478" s="167"/>
      <c r="C478" s="167"/>
      <c r="D478" s="167"/>
      <c r="E478" s="166"/>
      <c r="F478" s="166"/>
      <c r="G478" s="166"/>
      <c r="H478" s="167"/>
      <c r="I478" s="167"/>
      <c r="J478" s="12" t="s">
        <v>120</v>
      </c>
      <c r="K478" s="8" t="s">
        <v>121</v>
      </c>
      <c r="L478" s="8" t="s">
        <v>119</v>
      </c>
      <c r="M478" s="53">
        <v>2</v>
      </c>
      <c r="N478" s="168"/>
      <c r="O478" s="169"/>
      <c r="P478" s="167"/>
      <c r="Q478" s="167"/>
      <c r="R478" s="170"/>
      <c r="S478" s="170"/>
      <c r="T478" s="171"/>
      <c r="U478" s="171"/>
      <c r="V478" s="172"/>
      <c r="W478" s="173"/>
      <c r="X478" s="173"/>
      <c r="Y478" s="172"/>
      <c r="Z478" s="173"/>
      <c r="AA478" s="173"/>
      <c r="AB478" s="174"/>
      <c r="AC478" s="168"/>
      <c r="AD478" s="175"/>
      <c r="AE478" s="175"/>
      <c r="AF478" s="167"/>
      <c r="AG478" s="168"/>
      <c r="AH478" s="195"/>
      <c r="AI478" s="196"/>
      <c r="AJ478" s="167"/>
    </row>
    <row r="479" spans="2:36" s="36" customFormat="1" ht="91" x14ac:dyDescent="0.35">
      <c r="B479" s="167" t="s">
        <v>541</v>
      </c>
      <c r="C479" s="167" t="s">
        <v>539</v>
      </c>
      <c r="D479" s="167" t="s">
        <v>106</v>
      </c>
      <c r="E479" s="166" t="s">
        <v>67</v>
      </c>
      <c r="F479" s="166" t="s">
        <v>134</v>
      </c>
      <c r="G479" s="166" t="s">
        <v>147</v>
      </c>
      <c r="H479" s="167" t="s">
        <v>70</v>
      </c>
      <c r="I479" s="167" t="s">
        <v>79</v>
      </c>
      <c r="J479" s="12" t="s">
        <v>212</v>
      </c>
      <c r="K479" s="8" t="s">
        <v>107</v>
      </c>
      <c r="L479" s="8" t="s">
        <v>86</v>
      </c>
      <c r="M479" s="53">
        <v>40</v>
      </c>
      <c r="N479" s="168" t="s">
        <v>108</v>
      </c>
      <c r="O479" s="169" t="s">
        <v>370</v>
      </c>
      <c r="P479" s="167" t="s">
        <v>75</v>
      </c>
      <c r="Q479" s="167" t="s">
        <v>76</v>
      </c>
      <c r="R479" s="170" t="s">
        <v>77</v>
      </c>
      <c r="S479" s="170" t="s">
        <v>109</v>
      </c>
      <c r="T479" s="171">
        <f>V479+Y479</f>
        <v>171199.98</v>
      </c>
      <c r="U479" s="171">
        <f>+T479/M480</f>
        <v>57066.66</v>
      </c>
      <c r="V479" s="175">
        <v>145519.98000000001</v>
      </c>
      <c r="W479" s="173" t="s">
        <v>98</v>
      </c>
      <c r="X479" s="173" t="s">
        <v>98</v>
      </c>
      <c r="Y479" s="175">
        <v>25680</v>
      </c>
      <c r="Z479" s="173" t="s">
        <v>98</v>
      </c>
      <c r="AA479" s="173" t="s">
        <v>98</v>
      </c>
      <c r="AB479" s="214">
        <v>13881.12</v>
      </c>
      <c r="AC479" s="168" t="s">
        <v>149</v>
      </c>
      <c r="AD479" s="175" t="s">
        <v>79</v>
      </c>
      <c r="AE479" s="175">
        <f>V479+Y479</f>
        <v>171199.98</v>
      </c>
      <c r="AF479" s="167" t="s">
        <v>79</v>
      </c>
      <c r="AG479" s="168" t="s">
        <v>33</v>
      </c>
      <c r="AH479" s="196" t="s">
        <v>253</v>
      </c>
      <c r="AI479" s="195" t="s">
        <v>259</v>
      </c>
      <c r="AJ479" s="167"/>
    </row>
    <row r="480" spans="2:36" s="36" customFormat="1" ht="58" customHeight="1" x14ac:dyDescent="0.35">
      <c r="B480" s="167"/>
      <c r="C480" s="218"/>
      <c r="D480" s="167"/>
      <c r="E480" s="166"/>
      <c r="F480" s="166"/>
      <c r="G480" s="166"/>
      <c r="H480" s="167"/>
      <c r="I480" s="167"/>
      <c r="J480" s="12" t="s">
        <v>111</v>
      </c>
      <c r="K480" s="8" t="s">
        <v>112</v>
      </c>
      <c r="L480" s="8" t="s">
        <v>85</v>
      </c>
      <c r="M480" s="51">
        <v>3</v>
      </c>
      <c r="N480" s="168"/>
      <c r="O480" s="169"/>
      <c r="P480" s="167"/>
      <c r="Q480" s="167"/>
      <c r="R480" s="170"/>
      <c r="S480" s="170"/>
      <c r="T480" s="171"/>
      <c r="U480" s="171"/>
      <c r="V480" s="271"/>
      <c r="W480" s="173"/>
      <c r="X480" s="173"/>
      <c r="Y480" s="271"/>
      <c r="Z480" s="173"/>
      <c r="AA480" s="173"/>
      <c r="AB480" s="387"/>
      <c r="AC480" s="168"/>
      <c r="AD480" s="175"/>
      <c r="AE480" s="175"/>
      <c r="AF480" s="167"/>
      <c r="AG480" s="168"/>
      <c r="AH480" s="196"/>
      <c r="AI480" s="195"/>
      <c r="AJ480" s="167"/>
    </row>
    <row r="481" spans="2:36" s="36" customFormat="1" ht="39" x14ac:dyDescent="0.35">
      <c r="B481" s="167"/>
      <c r="C481" s="218"/>
      <c r="D481" s="167"/>
      <c r="E481" s="166"/>
      <c r="F481" s="166"/>
      <c r="G481" s="166"/>
      <c r="H481" s="167"/>
      <c r="I481" s="167"/>
      <c r="J481" s="12" t="s">
        <v>127</v>
      </c>
      <c r="K481" s="8" t="s">
        <v>128</v>
      </c>
      <c r="L481" s="8" t="s">
        <v>85</v>
      </c>
      <c r="M481" s="51">
        <v>100</v>
      </c>
      <c r="N481" s="168"/>
      <c r="O481" s="169"/>
      <c r="P481" s="167"/>
      <c r="Q481" s="167"/>
      <c r="R481" s="170"/>
      <c r="S481" s="170"/>
      <c r="T481" s="171"/>
      <c r="U481" s="171"/>
      <c r="V481" s="271"/>
      <c r="W481" s="173"/>
      <c r="X481" s="173"/>
      <c r="Y481" s="271"/>
      <c r="Z481" s="173"/>
      <c r="AA481" s="173"/>
      <c r="AB481" s="387"/>
      <c r="AC481" s="168"/>
      <c r="AD481" s="175"/>
      <c r="AE481" s="175"/>
      <c r="AF481" s="167"/>
      <c r="AG481" s="168"/>
      <c r="AH481" s="196"/>
      <c r="AI481" s="195"/>
      <c r="AJ481" s="167"/>
    </row>
    <row r="482" spans="2:36" s="36" customFormat="1" ht="91" x14ac:dyDescent="0.35">
      <c r="B482" s="181" t="s">
        <v>1004</v>
      </c>
      <c r="C482" s="181" t="s">
        <v>542</v>
      </c>
      <c r="D482" s="167" t="s">
        <v>106</v>
      </c>
      <c r="E482" s="166" t="s">
        <v>67</v>
      </c>
      <c r="F482" s="184" t="s">
        <v>134</v>
      </c>
      <c r="G482" s="184" t="s">
        <v>147</v>
      </c>
      <c r="H482" s="167" t="s">
        <v>70</v>
      </c>
      <c r="I482" s="167" t="s">
        <v>79</v>
      </c>
      <c r="J482" s="52" t="s">
        <v>212</v>
      </c>
      <c r="K482" s="23" t="s">
        <v>107</v>
      </c>
      <c r="L482" s="23" t="s">
        <v>86</v>
      </c>
      <c r="M482" s="55">
        <v>40</v>
      </c>
      <c r="N482" s="168" t="s">
        <v>108</v>
      </c>
      <c r="O482" s="308" t="s">
        <v>370</v>
      </c>
      <c r="P482" s="167" t="s">
        <v>75</v>
      </c>
      <c r="Q482" s="167" t="s">
        <v>76</v>
      </c>
      <c r="R482" s="170" t="s">
        <v>77</v>
      </c>
      <c r="S482" s="170" t="s">
        <v>109</v>
      </c>
      <c r="T482" s="205">
        <f>V482+Y482</f>
        <v>47921.399999999994</v>
      </c>
      <c r="U482" s="205">
        <f>T482</f>
        <v>47921.399999999994</v>
      </c>
      <c r="V482" s="212">
        <v>40733.199999999997</v>
      </c>
      <c r="W482" s="198" t="s">
        <v>98</v>
      </c>
      <c r="X482" s="198" t="s">
        <v>79</v>
      </c>
      <c r="Y482" s="212">
        <v>7188.2</v>
      </c>
      <c r="Z482" s="198" t="s">
        <v>98</v>
      </c>
      <c r="AA482" s="198" t="s">
        <v>79</v>
      </c>
      <c r="AB482" s="212">
        <v>3885.52</v>
      </c>
      <c r="AC482" s="193" t="s">
        <v>149</v>
      </c>
      <c r="AD482" s="175" t="s">
        <v>79</v>
      </c>
      <c r="AE482" s="188">
        <f t="shared" ref="AE482" si="5">V482+Y482</f>
        <v>47921.399999999994</v>
      </c>
      <c r="AF482" s="181" t="s">
        <v>79</v>
      </c>
      <c r="AG482" s="193" t="s">
        <v>33</v>
      </c>
      <c r="AH482" s="369" t="s">
        <v>253</v>
      </c>
      <c r="AI482" s="301" t="s">
        <v>259</v>
      </c>
      <c r="AJ482" s="181"/>
    </row>
    <row r="483" spans="2:36" s="36" customFormat="1" ht="58" customHeight="1" x14ac:dyDescent="0.35">
      <c r="B483" s="167"/>
      <c r="C483" s="167"/>
      <c r="D483" s="167"/>
      <c r="E483" s="166"/>
      <c r="F483" s="166"/>
      <c r="G483" s="166"/>
      <c r="H483" s="167"/>
      <c r="I483" s="167"/>
      <c r="J483" s="12" t="s">
        <v>111</v>
      </c>
      <c r="K483" s="8" t="s">
        <v>112</v>
      </c>
      <c r="L483" s="8" t="s">
        <v>85</v>
      </c>
      <c r="M483" s="73">
        <v>1</v>
      </c>
      <c r="N483" s="168"/>
      <c r="O483" s="169"/>
      <c r="P483" s="167"/>
      <c r="Q483" s="167"/>
      <c r="R483" s="170"/>
      <c r="S483" s="170"/>
      <c r="T483" s="171"/>
      <c r="U483" s="171"/>
      <c r="V483" s="212"/>
      <c r="W483" s="173"/>
      <c r="X483" s="173"/>
      <c r="Y483" s="212"/>
      <c r="Z483" s="173"/>
      <c r="AA483" s="173"/>
      <c r="AB483" s="212"/>
      <c r="AC483" s="168"/>
      <c r="AD483" s="175"/>
      <c r="AE483" s="175"/>
      <c r="AF483" s="167"/>
      <c r="AG483" s="168"/>
      <c r="AH483" s="196"/>
      <c r="AI483" s="282"/>
      <c r="AJ483" s="167"/>
    </row>
    <row r="484" spans="2:36" s="36" customFormat="1" ht="43" customHeight="1" thickBot="1" x14ac:dyDescent="0.4">
      <c r="B484" s="167"/>
      <c r="C484" s="167"/>
      <c r="D484" s="167"/>
      <c r="E484" s="166"/>
      <c r="F484" s="166"/>
      <c r="G484" s="166"/>
      <c r="H484" s="167"/>
      <c r="I484" s="167"/>
      <c r="J484" s="12" t="s">
        <v>127</v>
      </c>
      <c r="K484" s="8" t="s">
        <v>128</v>
      </c>
      <c r="L484" s="8" t="s">
        <v>85</v>
      </c>
      <c r="M484" s="73">
        <v>28</v>
      </c>
      <c r="N484" s="168"/>
      <c r="O484" s="169"/>
      <c r="P484" s="167"/>
      <c r="Q484" s="167"/>
      <c r="R484" s="170"/>
      <c r="S484" s="170"/>
      <c r="T484" s="171"/>
      <c r="U484" s="171"/>
      <c r="V484" s="213"/>
      <c r="W484" s="173"/>
      <c r="X484" s="173"/>
      <c r="Y484" s="213"/>
      <c r="Z484" s="173"/>
      <c r="AA484" s="173"/>
      <c r="AB484" s="213"/>
      <c r="AC484" s="168"/>
      <c r="AD484" s="175"/>
      <c r="AE484" s="175"/>
      <c r="AF484" s="167"/>
      <c r="AG484" s="168"/>
      <c r="AH484" s="370"/>
      <c r="AI484" s="371"/>
      <c r="AJ484" s="167"/>
    </row>
    <row r="485" spans="2:36" ht="39.5" thickBot="1" x14ac:dyDescent="0.35">
      <c r="B485" s="167" t="s">
        <v>1095</v>
      </c>
      <c r="C485" s="167" t="s">
        <v>540</v>
      </c>
      <c r="D485" s="167" t="s">
        <v>66</v>
      </c>
      <c r="E485" s="166" t="s">
        <v>67</v>
      </c>
      <c r="F485" s="166" t="s">
        <v>132</v>
      </c>
      <c r="G485" s="166" t="s">
        <v>69</v>
      </c>
      <c r="H485" s="167" t="s">
        <v>70</v>
      </c>
      <c r="I485" s="167" t="s">
        <v>79</v>
      </c>
      <c r="J485" s="12" t="s">
        <v>113</v>
      </c>
      <c r="K485" s="8" t="s">
        <v>114</v>
      </c>
      <c r="L485" s="8" t="s">
        <v>115</v>
      </c>
      <c r="M485" s="8">
        <v>2</v>
      </c>
      <c r="N485" s="168" t="s">
        <v>108</v>
      </c>
      <c r="O485" s="169" t="s">
        <v>370</v>
      </c>
      <c r="P485" s="167" t="s">
        <v>75</v>
      </c>
      <c r="Q485" s="167" t="s">
        <v>76</v>
      </c>
      <c r="R485" s="170" t="s">
        <v>77</v>
      </c>
      <c r="S485" s="170" t="s">
        <v>109</v>
      </c>
      <c r="T485" s="171">
        <f>V485+Y485</f>
        <v>149168.51500000001</v>
      </c>
      <c r="U485" s="171">
        <f>+T485/M486</f>
        <v>74584.257500000007</v>
      </c>
      <c r="V485" s="172">
        <v>126793.24</v>
      </c>
      <c r="W485" s="173" t="s">
        <v>98</v>
      </c>
      <c r="X485" s="173" t="s">
        <v>98</v>
      </c>
      <c r="Y485" s="172">
        <f>44750.55/2</f>
        <v>22375.275000000001</v>
      </c>
      <c r="Z485" s="173" t="s">
        <v>98</v>
      </c>
      <c r="AA485" s="173" t="s">
        <v>98</v>
      </c>
      <c r="AB485" s="174">
        <f>24189.49/2</f>
        <v>12094.745000000001</v>
      </c>
      <c r="AC485" s="168" t="s">
        <v>80</v>
      </c>
      <c r="AD485" s="175" t="s">
        <v>79</v>
      </c>
      <c r="AE485" s="175">
        <f>V485+Y485</f>
        <v>149168.51500000001</v>
      </c>
      <c r="AF485" s="167" t="s">
        <v>79</v>
      </c>
      <c r="AG485" s="168" t="s">
        <v>33</v>
      </c>
      <c r="AH485" s="195" t="s">
        <v>260</v>
      </c>
      <c r="AI485" s="195" t="s">
        <v>171</v>
      </c>
      <c r="AJ485" s="167"/>
    </row>
    <row r="486" spans="2:36" ht="52.5" thickBot="1" x14ac:dyDescent="0.35">
      <c r="B486" s="167"/>
      <c r="C486" s="167"/>
      <c r="D486" s="167"/>
      <c r="E486" s="166"/>
      <c r="F486" s="166"/>
      <c r="G486" s="166"/>
      <c r="H486" s="167"/>
      <c r="I486" s="167"/>
      <c r="J486" s="12" t="s">
        <v>116</v>
      </c>
      <c r="K486" s="8" t="s">
        <v>117</v>
      </c>
      <c r="L486" s="8" t="s">
        <v>85</v>
      </c>
      <c r="M486" s="8">
        <v>2</v>
      </c>
      <c r="N486" s="168"/>
      <c r="O486" s="169"/>
      <c r="P486" s="167"/>
      <c r="Q486" s="167"/>
      <c r="R486" s="170"/>
      <c r="S486" s="170"/>
      <c r="T486" s="171"/>
      <c r="U486" s="171"/>
      <c r="V486" s="172"/>
      <c r="W486" s="173"/>
      <c r="X486" s="173"/>
      <c r="Y486" s="172"/>
      <c r="Z486" s="173"/>
      <c r="AA486" s="173"/>
      <c r="AB486" s="174"/>
      <c r="AC486" s="168"/>
      <c r="AD486" s="175"/>
      <c r="AE486" s="175"/>
      <c r="AF486" s="167"/>
      <c r="AG486" s="168"/>
      <c r="AH486" s="195"/>
      <c r="AI486" s="196"/>
      <c r="AJ486" s="167"/>
    </row>
    <row r="487" spans="2:36" ht="39.5" thickBot="1" x14ac:dyDescent="0.35">
      <c r="B487" s="167"/>
      <c r="C487" s="167"/>
      <c r="D487" s="167"/>
      <c r="E487" s="166"/>
      <c r="F487" s="166"/>
      <c r="G487" s="166"/>
      <c r="H487" s="167"/>
      <c r="I487" s="167"/>
      <c r="J487" s="12" t="s">
        <v>213</v>
      </c>
      <c r="K487" s="8" t="s">
        <v>118</v>
      </c>
      <c r="L487" s="8" t="s">
        <v>119</v>
      </c>
      <c r="M487" s="8">
        <v>2</v>
      </c>
      <c r="N487" s="168"/>
      <c r="O487" s="169"/>
      <c r="P487" s="167"/>
      <c r="Q487" s="167"/>
      <c r="R487" s="170"/>
      <c r="S487" s="170"/>
      <c r="T487" s="171"/>
      <c r="U487" s="171"/>
      <c r="V487" s="172"/>
      <c r="W487" s="173"/>
      <c r="X487" s="173"/>
      <c r="Y487" s="172"/>
      <c r="Z487" s="173"/>
      <c r="AA487" s="173"/>
      <c r="AB487" s="174"/>
      <c r="AC487" s="168"/>
      <c r="AD487" s="175"/>
      <c r="AE487" s="175"/>
      <c r="AF487" s="167"/>
      <c r="AG487" s="168"/>
      <c r="AH487" s="195"/>
      <c r="AI487" s="196"/>
      <c r="AJ487" s="167"/>
    </row>
    <row r="488" spans="2:36" ht="26.5" thickBot="1" x14ac:dyDescent="0.35">
      <c r="B488" s="167"/>
      <c r="C488" s="167"/>
      <c r="D488" s="167"/>
      <c r="E488" s="166"/>
      <c r="F488" s="166"/>
      <c r="G488" s="166"/>
      <c r="H488" s="167"/>
      <c r="I488" s="167"/>
      <c r="J488" s="12" t="s">
        <v>120</v>
      </c>
      <c r="K488" s="8" t="s">
        <v>121</v>
      </c>
      <c r="L488" s="8" t="s">
        <v>119</v>
      </c>
      <c r="M488" s="53">
        <v>2</v>
      </c>
      <c r="N488" s="168"/>
      <c r="O488" s="169"/>
      <c r="P488" s="167"/>
      <c r="Q488" s="167"/>
      <c r="R488" s="170"/>
      <c r="S488" s="170"/>
      <c r="T488" s="171"/>
      <c r="U488" s="171"/>
      <c r="V488" s="172"/>
      <c r="W488" s="173"/>
      <c r="X488" s="173"/>
      <c r="Y488" s="172"/>
      <c r="Z488" s="173"/>
      <c r="AA488" s="173"/>
      <c r="AB488" s="174"/>
      <c r="AC488" s="168"/>
      <c r="AD488" s="175"/>
      <c r="AE488" s="175"/>
      <c r="AF488" s="167"/>
      <c r="AG488" s="168"/>
      <c r="AH488" s="195"/>
      <c r="AI488" s="196"/>
      <c r="AJ488" s="167"/>
    </row>
    <row r="489" spans="2:36" s="36" customFormat="1" ht="43" customHeight="1" x14ac:dyDescent="0.35">
      <c r="B489" s="17"/>
      <c r="C489" s="17"/>
      <c r="D489" s="17"/>
      <c r="E489" s="37"/>
      <c r="F489" s="37"/>
      <c r="G489" s="37"/>
      <c r="H489" s="17"/>
      <c r="I489" s="17"/>
      <c r="J489" s="52"/>
      <c r="K489" s="23"/>
      <c r="L489" s="23"/>
      <c r="M489" s="94"/>
      <c r="N489" s="18"/>
      <c r="O489" s="164"/>
      <c r="P489" s="17"/>
      <c r="Q489" s="17"/>
      <c r="R489" s="163"/>
      <c r="S489" s="163"/>
      <c r="T489" s="26"/>
      <c r="U489" s="26"/>
      <c r="V489" s="72"/>
      <c r="W489" s="27"/>
      <c r="X489" s="27"/>
      <c r="Y489" s="72"/>
      <c r="Z489" s="27"/>
      <c r="AA489" s="27"/>
      <c r="AB489" s="72"/>
      <c r="AC489" s="18"/>
      <c r="AD489" s="42"/>
      <c r="AE489" s="42"/>
      <c r="AF489" s="17"/>
      <c r="AG489" s="18"/>
      <c r="AH489" s="100"/>
      <c r="AI489" s="165"/>
      <c r="AJ489" s="15"/>
    </row>
    <row r="490" spans="2:36" s="36" customFormat="1" ht="132" customHeight="1" x14ac:dyDescent="0.35">
      <c r="B490" s="180" t="s">
        <v>263</v>
      </c>
      <c r="C490" s="180" t="s">
        <v>266</v>
      </c>
      <c r="D490" s="180" t="s">
        <v>106</v>
      </c>
      <c r="E490" s="183" t="s">
        <v>67</v>
      </c>
      <c r="F490" s="183" t="s">
        <v>134</v>
      </c>
      <c r="G490" s="183" t="s">
        <v>147</v>
      </c>
      <c r="H490" s="180" t="s">
        <v>70</v>
      </c>
      <c r="I490" s="180" t="s">
        <v>79</v>
      </c>
      <c r="J490" s="52" t="s">
        <v>212</v>
      </c>
      <c r="K490" s="23" t="s">
        <v>107</v>
      </c>
      <c r="L490" s="23" t="s">
        <v>86</v>
      </c>
      <c r="M490" s="23">
        <v>40</v>
      </c>
      <c r="N490" s="192" t="s">
        <v>108</v>
      </c>
      <c r="O490" s="180" t="s">
        <v>264</v>
      </c>
      <c r="P490" s="180" t="s">
        <v>75</v>
      </c>
      <c r="Q490" s="180" t="s">
        <v>76</v>
      </c>
      <c r="R490" s="201" t="s">
        <v>77</v>
      </c>
      <c r="S490" s="201" t="s">
        <v>109</v>
      </c>
      <c r="T490" s="204">
        <f>V490+Y490</f>
        <v>370000</v>
      </c>
      <c r="U490" s="204" t="s">
        <v>79</v>
      </c>
      <c r="V490" s="197">
        <v>314500</v>
      </c>
      <c r="W490" s="197" t="s">
        <v>79</v>
      </c>
      <c r="X490" s="197" t="s">
        <v>79</v>
      </c>
      <c r="Y490" s="197">
        <v>55500</v>
      </c>
      <c r="Z490" s="197" t="s">
        <v>98</v>
      </c>
      <c r="AA490" s="197" t="s">
        <v>79</v>
      </c>
      <c r="AB490" s="197">
        <v>30000</v>
      </c>
      <c r="AC490" s="192" t="s">
        <v>149</v>
      </c>
      <c r="AD490" s="187" t="s">
        <v>79</v>
      </c>
      <c r="AE490" s="187">
        <f>V490+Y490</f>
        <v>370000</v>
      </c>
      <c r="AF490" s="192" t="s">
        <v>79</v>
      </c>
      <c r="AG490" s="192" t="s">
        <v>33</v>
      </c>
      <c r="AH490" s="192" t="s">
        <v>161</v>
      </c>
      <c r="AI490" s="192" t="s">
        <v>691</v>
      </c>
      <c r="AJ490" s="191"/>
    </row>
    <row r="491" spans="2:36" s="36" customFormat="1" ht="86.15" customHeight="1" x14ac:dyDescent="0.35">
      <c r="B491" s="180"/>
      <c r="C491" s="180"/>
      <c r="D491" s="180"/>
      <c r="E491" s="183"/>
      <c r="F491" s="183"/>
      <c r="G491" s="183"/>
      <c r="H491" s="180"/>
      <c r="I491" s="180"/>
      <c r="J491" s="12" t="s">
        <v>111</v>
      </c>
      <c r="K491" s="8" t="s">
        <v>112</v>
      </c>
      <c r="L491" s="8" t="s">
        <v>85</v>
      </c>
      <c r="M491" s="8">
        <v>2</v>
      </c>
      <c r="N491" s="192"/>
      <c r="O491" s="180"/>
      <c r="P491" s="180"/>
      <c r="Q491" s="180"/>
      <c r="R491" s="201"/>
      <c r="S491" s="201"/>
      <c r="T491" s="204"/>
      <c r="U491" s="204"/>
      <c r="V491" s="197"/>
      <c r="W491" s="197"/>
      <c r="X491" s="197"/>
      <c r="Y491" s="197"/>
      <c r="Z491" s="197"/>
      <c r="AA491" s="197"/>
      <c r="AB491" s="197"/>
      <c r="AC491" s="192"/>
      <c r="AD491" s="187"/>
      <c r="AE491" s="187"/>
      <c r="AF491" s="180"/>
      <c r="AG491" s="192"/>
      <c r="AH491" s="192"/>
      <c r="AI491" s="192"/>
      <c r="AJ491" s="180"/>
    </row>
    <row r="492" spans="2:36" s="36" customFormat="1" ht="59.15" customHeight="1" x14ac:dyDescent="0.35">
      <c r="B492" s="181"/>
      <c r="C492" s="181"/>
      <c r="D492" s="181"/>
      <c r="E492" s="184"/>
      <c r="F492" s="184"/>
      <c r="G492" s="184"/>
      <c r="H492" s="181"/>
      <c r="I492" s="181"/>
      <c r="J492" s="12" t="s">
        <v>127</v>
      </c>
      <c r="K492" s="8" t="s">
        <v>128</v>
      </c>
      <c r="L492" s="8" t="s">
        <v>85</v>
      </c>
      <c r="M492" s="53">
        <v>232</v>
      </c>
      <c r="N492" s="193"/>
      <c r="O492" s="181"/>
      <c r="P492" s="181"/>
      <c r="Q492" s="181"/>
      <c r="R492" s="202"/>
      <c r="S492" s="202"/>
      <c r="T492" s="205"/>
      <c r="U492" s="205"/>
      <c r="V492" s="198"/>
      <c r="W492" s="198"/>
      <c r="X492" s="198"/>
      <c r="Y492" s="198"/>
      <c r="Z492" s="198"/>
      <c r="AA492" s="198"/>
      <c r="AB492" s="198"/>
      <c r="AC492" s="193"/>
      <c r="AD492" s="188"/>
      <c r="AE492" s="188"/>
      <c r="AF492" s="181"/>
      <c r="AG492" s="193"/>
      <c r="AH492" s="193"/>
      <c r="AI492" s="193"/>
      <c r="AJ492" s="181"/>
    </row>
    <row r="493" spans="2:36" s="36" customFormat="1" ht="132" customHeight="1" x14ac:dyDescent="0.35">
      <c r="B493" s="167" t="s">
        <v>1022</v>
      </c>
      <c r="C493" s="177" t="s">
        <v>265</v>
      </c>
      <c r="D493" s="177" t="s">
        <v>106</v>
      </c>
      <c r="E493" s="259" t="s">
        <v>67</v>
      </c>
      <c r="F493" s="259" t="s">
        <v>134</v>
      </c>
      <c r="G493" s="259" t="s">
        <v>147</v>
      </c>
      <c r="H493" s="177" t="s">
        <v>70</v>
      </c>
      <c r="I493" s="177" t="s">
        <v>79</v>
      </c>
      <c r="J493" s="21" t="s">
        <v>212</v>
      </c>
      <c r="K493" s="29" t="s">
        <v>107</v>
      </c>
      <c r="L493" s="29" t="s">
        <v>86</v>
      </c>
      <c r="M493" s="29">
        <v>40</v>
      </c>
      <c r="N493" s="176" t="s">
        <v>108</v>
      </c>
      <c r="O493" s="177" t="s">
        <v>267</v>
      </c>
      <c r="P493" s="177" t="s">
        <v>75</v>
      </c>
      <c r="Q493" s="177" t="s">
        <v>76</v>
      </c>
      <c r="R493" s="323" t="s">
        <v>77</v>
      </c>
      <c r="S493" s="323" t="s">
        <v>109</v>
      </c>
      <c r="T493" s="245">
        <f>V493+Y493</f>
        <v>46250</v>
      </c>
      <c r="U493" s="245" t="s">
        <v>79</v>
      </c>
      <c r="V493" s="256">
        <v>39312.5</v>
      </c>
      <c r="W493" s="324" t="s">
        <v>79</v>
      </c>
      <c r="X493" s="324" t="s">
        <v>79</v>
      </c>
      <c r="Y493" s="324">
        <v>6937.5</v>
      </c>
      <c r="Z493" s="324" t="s">
        <v>98</v>
      </c>
      <c r="AA493" s="324" t="s">
        <v>79</v>
      </c>
      <c r="AB493" s="324">
        <v>3750</v>
      </c>
      <c r="AC493" s="176" t="s">
        <v>149</v>
      </c>
      <c r="AD493" s="366" t="s">
        <v>79</v>
      </c>
      <c r="AE493" s="366">
        <f>V493+Y493</f>
        <v>46250</v>
      </c>
      <c r="AF493" s="176" t="s">
        <v>79</v>
      </c>
      <c r="AG493" s="176" t="s">
        <v>33</v>
      </c>
      <c r="AH493" s="176" t="s">
        <v>161</v>
      </c>
      <c r="AI493" s="176" t="s">
        <v>162</v>
      </c>
      <c r="AJ493" s="176"/>
    </row>
    <row r="494" spans="2:36" s="36" customFormat="1" ht="86.15" customHeight="1" x14ac:dyDescent="0.35">
      <c r="B494" s="167"/>
      <c r="C494" s="177"/>
      <c r="D494" s="177"/>
      <c r="E494" s="259"/>
      <c r="F494" s="259"/>
      <c r="G494" s="259"/>
      <c r="H494" s="177"/>
      <c r="I494" s="177"/>
      <c r="J494" s="21" t="s">
        <v>111</v>
      </c>
      <c r="K494" s="29" t="s">
        <v>112</v>
      </c>
      <c r="L494" s="29" t="s">
        <v>85</v>
      </c>
      <c r="M494" s="29">
        <v>1</v>
      </c>
      <c r="N494" s="176"/>
      <c r="O494" s="177"/>
      <c r="P494" s="177"/>
      <c r="Q494" s="177"/>
      <c r="R494" s="323"/>
      <c r="S494" s="323"/>
      <c r="T494" s="245"/>
      <c r="U494" s="245"/>
      <c r="V494" s="257"/>
      <c r="W494" s="324"/>
      <c r="X494" s="324"/>
      <c r="Y494" s="324"/>
      <c r="Z494" s="324"/>
      <c r="AA494" s="324"/>
      <c r="AB494" s="324"/>
      <c r="AC494" s="176"/>
      <c r="AD494" s="366"/>
      <c r="AE494" s="366"/>
      <c r="AF494" s="177"/>
      <c r="AG494" s="176"/>
      <c r="AH494" s="176"/>
      <c r="AI494" s="176"/>
      <c r="AJ494" s="177"/>
    </row>
    <row r="495" spans="2:36" s="36" customFormat="1" ht="59.15" customHeight="1" x14ac:dyDescent="0.35">
      <c r="B495" s="167"/>
      <c r="C495" s="177"/>
      <c r="D495" s="177"/>
      <c r="E495" s="259"/>
      <c r="F495" s="259"/>
      <c r="G495" s="259"/>
      <c r="H495" s="177"/>
      <c r="I495" s="177"/>
      <c r="J495" s="21" t="s">
        <v>127</v>
      </c>
      <c r="K495" s="29" t="s">
        <v>128</v>
      </c>
      <c r="L495" s="29" t="s">
        <v>85</v>
      </c>
      <c r="M495" s="61">
        <v>22</v>
      </c>
      <c r="N495" s="176"/>
      <c r="O495" s="177"/>
      <c r="P495" s="177"/>
      <c r="Q495" s="177"/>
      <c r="R495" s="323"/>
      <c r="S495" s="323"/>
      <c r="T495" s="245"/>
      <c r="U495" s="245"/>
      <c r="V495" s="258"/>
      <c r="W495" s="324"/>
      <c r="X495" s="324"/>
      <c r="Y495" s="324"/>
      <c r="Z495" s="324"/>
      <c r="AA495" s="324"/>
      <c r="AB495" s="324"/>
      <c r="AC495" s="176"/>
      <c r="AD495" s="366"/>
      <c r="AE495" s="366"/>
      <c r="AF495" s="177"/>
      <c r="AG495" s="176"/>
      <c r="AH495" s="176"/>
      <c r="AI495" s="176"/>
      <c r="AJ495" s="177"/>
    </row>
    <row r="496" spans="2:36" s="36" customFormat="1" ht="132" customHeight="1" x14ac:dyDescent="0.35">
      <c r="B496" s="167" t="s">
        <v>268</v>
      </c>
      <c r="C496" s="167" t="s">
        <v>269</v>
      </c>
      <c r="D496" s="167" t="s">
        <v>106</v>
      </c>
      <c r="E496" s="166" t="s">
        <v>67</v>
      </c>
      <c r="F496" s="166" t="s">
        <v>134</v>
      </c>
      <c r="G496" s="166" t="s">
        <v>147</v>
      </c>
      <c r="H496" s="167" t="s">
        <v>70</v>
      </c>
      <c r="I496" s="167" t="s">
        <v>79</v>
      </c>
      <c r="J496" s="12" t="s">
        <v>212</v>
      </c>
      <c r="K496" s="8" t="s">
        <v>107</v>
      </c>
      <c r="L496" s="8" t="s">
        <v>86</v>
      </c>
      <c r="M496" s="8">
        <v>40</v>
      </c>
      <c r="N496" s="168" t="s">
        <v>108</v>
      </c>
      <c r="O496" s="167" t="s">
        <v>267</v>
      </c>
      <c r="P496" s="167" t="s">
        <v>75</v>
      </c>
      <c r="Q496" s="167" t="s">
        <v>76</v>
      </c>
      <c r="R496" s="170" t="s">
        <v>77</v>
      </c>
      <c r="S496" s="170" t="s">
        <v>109</v>
      </c>
      <c r="T496" s="171">
        <f>V496+Y496</f>
        <v>53500</v>
      </c>
      <c r="U496" s="171" t="s">
        <v>79</v>
      </c>
      <c r="V496" s="178">
        <v>45475</v>
      </c>
      <c r="W496" s="173" t="s">
        <v>79</v>
      </c>
      <c r="X496" s="173" t="s">
        <v>79</v>
      </c>
      <c r="Y496" s="173">
        <v>8025</v>
      </c>
      <c r="Z496" s="173" t="s">
        <v>98</v>
      </c>
      <c r="AA496" s="173" t="s">
        <v>79</v>
      </c>
      <c r="AB496" s="173">
        <v>4337.84</v>
      </c>
      <c r="AC496" s="168" t="s">
        <v>149</v>
      </c>
      <c r="AD496" s="175" t="s">
        <v>79</v>
      </c>
      <c r="AE496" s="175">
        <f>V496+Y496</f>
        <v>53500</v>
      </c>
      <c r="AF496" s="168" t="s">
        <v>79</v>
      </c>
      <c r="AG496" s="168" t="s">
        <v>33</v>
      </c>
      <c r="AH496" s="168" t="s">
        <v>161</v>
      </c>
      <c r="AI496" s="168" t="s">
        <v>162</v>
      </c>
      <c r="AJ496" s="168"/>
    </row>
    <row r="497" spans="2:36" s="36" customFormat="1" ht="86.15" customHeight="1" x14ac:dyDescent="0.35">
      <c r="B497" s="167"/>
      <c r="C497" s="167"/>
      <c r="D497" s="167"/>
      <c r="E497" s="166"/>
      <c r="F497" s="166"/>
      <c r="G497" s="166"/>
      <c r="H497" s="167"/>
      <c r="I497" s="167"/>
      <c r="J497" s="12" t="s">
        <v>111</v>
      </c>
      <c r="K497" s="8" t="s">
        <v>112</v>
      </c>
      <c r="L497" s="8" t="s">
        <v>85</v>
      </c>
      <c r="M497" s="8">
        <v>0</v>
      </c>
      <c r="N497" s="168"/>
      <c r="O497" s="167"/>
      <c r="P497" s="167"/>
      <c r="Q497" s="167"/>
      <c r="R497" s="170"/>
      <c r="S497" s="170"/>
      <c r="T497" s="171"/>
      <c r="U497" s="171"/>
      <c r="V497" s="197"/>
      <c r="W497" s="173"/>
      <c r="X497" s="173"/>
      <c r="Y497" s="173"/>
      <c r="Z497" s="173"/>
      <c r="AA497" s="173"/>
      <c r="AB497" s="173"/>
      <c r="AC497" s="168"/>
      <c r="AD497" s="175"/>
      <c r="AE497" s="175"/>
      <c r="AF497" s="167"/>
      <c r="AG497" s="168"/>
      <c r="AH497" s="168"/>
      <c r="AI497" s="168"/>
      <c r="AJ497" s="167"/>
    </row>
    <row r="498" spans="2:36" s="36" customFormat="1" ht="59.5" customHeight="1" x14ac:dyDescent="0.35">
      <c r="B498" s="167"/>
      <c r="C498" s="167"/>
      <c r="D498" s="167"/>
      <c r="E498" s="166"/>
      <c r="F498" s="166"/>
      <c r="G498" s="166"/>
      <c r="H498" s="167"/>
      <c r="I498" s="167"/>
      <c r="J498" s="12" t="s">
        <v>127</v>
      </c>
      <c r="K498" s="8" t="s">
        <v>128</v>
      </c>
      <c r="L498" s="8" t="s">
        <v>85</v>
      </c>
      <c r="M498" s="53">
        <v>25</v>
      </c>
      <c r="N498" s="168"/>
      <c r="O498" s="167"/>
      <c r="P498" s="167"/>
      <c r="Q498" s="167"/>
      <c r="R498" s="170"/>
      <c r="S498" s="170"/>
      <c r="T498" s="171"/>
      <c r="U498" s="171"/>
      <c r="V498" s="198"/>
      <c r="W498" s="173"/>
      <c r="X498" s="173"/>
      <c r="Y498" s="173"/>
      <c r="Z498" s="173"/>
      <c r="AA498" s="173"/>
      <c r="AB498" s="173"/>
      <c r="AC498" s="168"/>
      <c r="AD498" s="175"/>
      <c r="AE498" s="175"/>
      <c r="AF498" s="167"/>
      <c r="AG498" s="168"/>
      <c r="AH498" s="168"/>
      <c r="AI498" s="168"/>
      <c r="AJ498" s="167"/>
    </row>
    <row r="499" spans="2:36" ht="52" customHeight="1" x14ac:dyDescent="0.3">
      <c r="B499" s="167" t="s">
        <v>1023</v>
      </c>
      <c r="C499" s="177" t="s">
        <v>270</v>
      </c>
      <c r="D499" s="177" t="s">
        <v>66</v>
      </c>
      <c r="E499" s="259" t="s">
        <v>67</v>
      </c>
      <c r="F499" s="259" t="s">
        <v>132</v>
      </c>
      <c r="G499" s="259" t="s">
        <v>69</v>
      </c>
      <c r="H499" s="177" t="s">
        <v>70</v>
      </c>
      <c r="I499" s="177" t="s">
        <v>79</v>
      </c>
      <c r="J499" s="21" t="s">
        <v>113</v>
      </c>
      <c r="K499" s="29" t="s">
        <v>114</v>
      </c>
      <c r="L499" s="29" t="s">
        <v>115</v>
      </c>
      <c r="M499" s="29">
        <v>2</v>
      </c>
      <c r="N499" s="176" t="s">
        <v>108</v>
      </c>
      <c r="O499" s="177" t="s">
        <v>168</v>
      </c>
      <c r="P499" s="177" t="s">
        <v>75</v>
      </c>
      <c r="Q499" s="177" t="s">
        <v>76</v>
      </c>
      <c r="R499" s="323" t="s">
        <v>77</v>
      </c>
      <c r="S499" s="323" t="s">
        <v>109</v>
      </c>
      <c r="T499" s="245">
        <f>V499+Y499</f>
        <v>151940</v>
      </c>
      <c r="U499" s="245" t="s">
        <v>79</v>
      </c>
      <c r="V499" s="324">
        <v>129149</v>
      </c>
      <c r="W499" s="324" t="s">
        <v>79</v>
      </c>
      <c r="X499" s="324" t="s">
        <v>79</v>
      </c>
      <c r="Y499" s="324">
        <v>22791</v>
      </c>
      <c r="Z499" s="324" t="s">
        <v>79</v>
      </c>
      <c r="AA499" s="324" t="s">
        <v>79</v>
      </c>
      <c r="AB499" s="324">
        <v>12319.46</v>
      </c>
      <c r="AC499" s="176" t="s">
        <v>80</v>
      </c>
      <c r="AD499" s="366" t="s">
        <v>79</v>
      </c>
      <c r="AE499" s="366">
        <f>V499+Y499</f>
        <v>151940</v>
      </c>
      <c r="AF499" s="168" t="s">
        <v>79</v>
      </c>
      <c r="AG499" s="168" t="s">
        <v>33</v>
      </c>
      <c r="AH499" s="168" t="s">
        <v>161</v>
      </c>
      <c r="AI499" s="168" t="s">
        <v>162</v>
      </c>
      <c r="AJ499" s="168"/>
    </row>
    <row r="500" spans="2:36" ht="52" x14ac:dyDescent="0.3">
      <c r="B500" s="167"/>
      <c r="C500" s="177"/>
      <c r="D500" s="177"/>
      <c r="E500" s="259"/>
      <c r="F500" s="259"/>
      <c r="G500" s="259"/>
      <c r="H500" s="177"/>
      <c r="I500" s="177"/>
      <c r="J500" s="21" t="s">
        <v>116</v>
      </c>
      <c r="K500" s="29" t="s">
        <v>117</v>
      </c>
      <c r="L500" s="29" t="s">
        <v>85</v>
      </c>
      <c r="M500" s="29">
        <v>1</v>
      </c>
      <c r="N500" s="176"/>
      <c r="O500" s="177"/>
      <c r="P500" s="177"/>
      <c r="Q500" s="177"/>
      <c r="R500" s="323"/>
      <c r="S500" s="323"/>
      <c r="T500" s="245"/>
      <c r="U500" s="245"/>
      <c r="V500" s="324"/>
      <c r="W500" s="324"/>
      <c r="X500" s="324"/>
      <c r="Y500" s="324"/>
      <c r="Z500" s="324"/>
      <c r="AA500" s="324"/>
      <c r="AB500" s="324"/>
      <c r="AC500" s="176"/>
      <c r="AD500" s="366"/>
      <c r="AE500" s="366"/>
      <c r="AF500" s="167"/>
      <c r="AG500" s="168"/>
      <c r="AH500" s="168"/>
      <c r="AI500" s="168"/>
      <c r="AJ500" s="167"/>
    </row>
    <row r="501" spans="2:36" ht="39" x14ac:dyDescent="0.3">
      <c r="B501" s="167"/>
      <c r="C501" s="177"/>
      <c r="D501" s="177"/>
      <c r="E501" s="259"/>
      <c r="F501" s="259"/>
      <c r="G501" s="259"/>
      <c r="H501" s="177"/>
      <c r="I501" s="177"/>
      <c r="J501" s="21" t="s">
        <v>213</v>
      </c>
      <c r="K501" s="29" t="s">
        <v>118</v>
      </c>
      <c r="L501" s="29" t="s">
        <v>119</v>
      </c>
      <c r="M501" s="29">
        <v>1</v>
      </c>
      <c r="N501" s="176"/>
      <c r="O501" s="177"/>
      <c r="P501" s="177"/>
      <c r="Q501" s="177"/>
      <c r="R501" s="323"/>
      <c r="S501" s="323"/>
      <c r="T501" s="245"/>
      <c r="U501" s="245"/>
      <c r="V501" s="324"/>
      <c r="W501" s="324"/>
      <c r="X501" s="324"/>
      <c r="Y501" s="324"/>
      <c r="Z501" s="324"/>
      <c r="AA501" s="324"/>
      <c r="AB501" s="324"/>
      <c r="AC501" s="176"/>
      <c r="AD501" s="366"/>
      <c r="AE501" s="366"/>
      <c r="AF501" s="167"/>
      <c r="AG501" s="168"/>
      <c r="AH501" s="168"/>
      <c r="AI501" s="168"/>
      <c r="AJ501" s="167"/>
    </row>
    <row r="502" spans="2:36" ht="26" x14ac:dyDescent="0.3">
      <c r="B502" s="167"/>
      <c r="C502" s="177"/>
      <c r="D502" s="177"/>
      <c r="E502" s="259"/>
      <c r="F502" s="259"/>
      <c r="G502" s="259"/>
      <c r="H502" s="177"/>
      <c r="I502" s="177"/>
      <c r="J502" s="21" t="s">
        <v>120</v>
      </c>
      <c r="K502" s="29" t="s">
        <v>121</v>
      </c>
      <c r="L502" s="29" t="s">
        <v>119</v>
      </c>
      <c r="M502" s="61">
        <v>1</v>
      </c>
      <c r="N502" s="176"/>
      <c r="O502" s="177"/>
      <c r="P502" s="177"/>
      <c r="Q502" s="177"/>
      <c r="R502" s="323"/>
      <c r="S502" s="323"/>
      <c r="T502" s="245"/>
      <c r="U502" s="245"/>
      <c r="V502" s="324"/>
      <c r="W502" s="324"/>
      <c r="X502" s="324"/>
      <c r="Y502" s="324"/>
      <c r="Z502" s="324"/>
      <c r="AA502" s="324"/>
      <c r="AB502" s="324"/>
      <c r="AC502" s="176"/>
      <c r="AD502" s="366"/>
      <c r="AE502" s="366"/>
      <c r="AF502" s="167"/>
      <c r="AG502" s="168"/>
      <c r="AH502" s="168"/>
      <c r="AI502" s="168"/>
      <c r="AJ502" s="167"/>
    </row>
    <row r="503" spans="2:36" ht="52" customHeight="1" x14ac:dyDescent="0.3">
      <c r="B503" s="167" t="s">
        <v>271</v>
      </c>
      <c r="C503" s="167" t="s">
        <v>270</v>
      </c>
      <c r="D503" s="167" t="s">
        <v>66</v>
      </c>
      <c r="E503" s="166" t="s">
        <v>67</v>
      </c>
      <c r="F503" s="166" t="s">
        <v>132</v>
      </c>
      <c r="G503" s="166" t="s">
        <v>69</v>
      </c>
      <c r="H503" s="167" t="s">
        <v>70</v>
      </c>
      <c r="I503" s="167" t="s">
        <v>79</v>
      </c>
      <c r="J503" s="12" t="s">
        <v>113</v>
      </c>
      <c r="K503" s="8" t="s">
        <v>114</v>
      </c>
      <c r="L503" s="8" t="s">
        <v>115</v>
      </c>
      <c r="M503" s="8">
        <v>1.5</v>
      </c>
      <c r="N503" s="168" t="s">
        <v>108</v>
      </c>
      <c r="O503" s="167" t="s">
        <v>168</v>
      </c>
      <c r="P503" s="167" t="s">
        <v>75</v>
      </c>
      <c r="Q503" s="167" t="s">
        <v>76</v>
      </c>
      <c r="R503" s="170" t="s">
        <v>77</v>
      </c>
      <c r="S503" s="170" t="s">
        <v>109</v>
      </c>
      <c r="T503" s="171">
        <f>V503+Y503</f>
        <v>113954.99</v>
      </c>
      <c r="U503" s="171" t="s">
        <v>79</v>
      </c>
      <c r="V503" s="173">
        <v>96861.74</v>
      </c>
      <c r="W503" s="173" t="s">
        <v>79</v>
      </c>
      <c r="X503" s="173" t="s">
        <v>79</v>
      </c>
      <c r="Y503" s="173">
        <v>17093.25</v>
      </c>
      <c r="Z503" s="173" t="s">
        <v>79</v>
      </c>
      <c r="AA503" s="173" t="s">
        <v>79</v>
      </c>
      <c r="AB503" s="173">
        <v>9239.6</v>
      </c>
      <c r="AC503" s="168" t="s">
        <v>80</v>
      </c>
      <c r="AD503" s="175" t="s">
        <v>79</v>
      </c>
      <c r="AE503" s="175">
        <f>V503+Y503</f>
        <v>113954.99</v>
      </c>
      <c r="AF503" s="168" t="s">
        <v>79</v>
      </c>
      <c r="AG503" s="168" t="s">
        <v>33</v>
      </c>
      <c r="AH503" s="168" t="s">
        <v>161</v>
      </c>
      <c r="AI503" s="168" t="s">
        <v>162</v>
      </c>
      <c r="AJ503" s="168"/>
    </row>
    <row r="504" spans="2:36" ht="52" x14ac:dyDescent="0.3">
      <c r="B504" s="167"/>
      <c r="C504" s="167"/>
      <c r="D504" s="167"/>
      <c r="E504" s="166"/>
      <c r="F504" s="166"/>
      <c r="G504" s="166"/>
      <c r="H504" s="167"/>
      <c r="I504" s="167"/>
      <c r="J504" s="12" t="s">
        <v>116</v>
      </c>
      <c r="K504" s="8" t="s">
        <v>117</v>
      </c>
      <c r="L504" s="8" t="s">
        <v>85</v>
      </c>
      <c r="M504" s="8">
        <v>1</v>
      </c>
      <c r="N504" s="168"/>
      <c r="O504" s="167"/>
      <c r="P504" s="167"/>
      <c r="Q504" s="167"/>
      <c r="R504" s="170"/>
      <c r="S504" s="170"/>
      <c r="T504" s="171"/>
      <c r="U504" s="171"/>
      <c r="V504" s="173"/>
      <c r="W504" s="173"/>
      <c r="X504" s="173"/>
      <c r="Y504" s="173"/>
      <c r="Z504" s="173"/>
      <c r="AA504" s="173"/>
      <c r="AB504" s="173"/>
      <c r="AC504" s="168"/>
      <c r="AD504" s="175"/>
      <c r="AE504" s="175"/>
      <c r="AF504" s="167"/>
      <c r="AG504" s="168"/>
      <c r="AH504" s="168"/>
      <c r="AI504" s="168"/>
      <c r="AJ504" s="167"/>
    </row>
    <row r="505" spans="2:36" ht="39" x14ac:dyDescent="0.3">
      <c r="B505" s="167"/>
      <c r="C505" s="167"/>
      <c r="D505" s="167"/>
      <c r="E505" s="166"/>
      <c r="F505" s="166"/>
      <c r="G505" s="166"/>
      <c r="H505" s="167"/>
      <c r="I505" s="167"/>
      <c r="J505" s="12" t="s">
        <v>213</v>
      </c>
      <c r="K505" s="8" t="s">
        <v>118</v>
      </c>
      <c r="L505" s="8" t="s">
        <v>119</v>
      </c>
      <c r="M505" s="8">
        <v>1</v>
      </c>
      <c r="N505" s="168"/>
      <c r="O505" s="167"/>
      <c r="P505" s="167"/>
      <c r="Q505" s="167"/>
      <c r="R505" s="170"/>
      <c r="S505" s="170"/>
      <c r="T505" s="171"/>
      <c r="U505" s="171"/>
      <c r="V505" s="173"/>
      <c r="W505" s="173"/>
      <c r="X505" s="173"/>
      <c r="Y505" s="173"/>
      <c r="Z505" s="173"/>
      <c r="AA505" s="173"/>
      <c r="AB505" s="173"/>
      <c r="AC505" s="168"/>
      <c r="AD505" s="175"/>
      <c r="AE505" s="175"/>
      <c r="AF505" s="167"/>
      <c r="AG505" s="168"/>
      <c r="AH505" s="168"/>
      <c r="AI505" s="168"/>
      <c r="AJ505" s="167"/>
    </row>
    <row r="506" spans="2:36" ht="26" x14ac:dyDescent="0.3">
      <c r="B506" s="167"/>
      <c r="C506" s="167"/>
      <c r="D506" s="167"/>
      <c r="E506" s="166"/>
      <c r="F506" s="166"/>
      <c r="G506" s="166"/>
      <c r="H506" s="167"/>
      <c r="I506" s="167"/>
      <c r="J506" s="12" t="s">
        <v>120</v>
      </c>
      <c r="K506" s="8" t="s">
        <v>121</v>
      </c>
      <c r="L506" s="8" t="s">
        <v>119</v>
      </c>
      <c r="M506" s="53">
        <v>1</v>
      </c>
      <c r="N506" s="168"/>
      <c r="O506" s="167"/>
      <c r="P506" s="167"/>
      <c r="Q506" s="167"/>
      <c r="R506" s="170"/>
      <c r="S506" s="170"/>
      <c r="T506" s="171"/>
      <c r="U506" s="171"/>
      <c r="V506" s="173"/>
      <c r="W506" s="173"/>
      <c r="X506" s="173"/>
      <c r="Y506" s="173"/>
      <c r="Z506" s="173"/>
      <c r="AA506" s="173"/>
      <c r="AB506" s="173"/>
      <c r="AC506" s="168"/>
      <c r="AD506" s="175"/>
      <c r="AE506" s="175"/>
      <c r="AF506" s="167"/>
      <c r="AG506" s="168"/>
      <c r="AH506" s="168"/>
      <c r="AI506" s="168"/>
      <c r="AJ506" s="167"/>
    </row>
    <row r="507" spans="2:36" s="36" customFormat="1" ht="89.15" customHeight="1" x14ac:dyDescent="0.35">
      <c r="B507" s="167" t="s">
        <v>272</v>
      </c>
      <c r="C507" s="167" t="s">
        <v>273</v>
      </c>
      <c r="D507" s="167" t="s">
        <v>106</v>
      </c>
      <c r="E507" s="166" t="s">
        <v>67</v>
      </c>
      <c r="F507" s="166" t="s">
        <v>134</v>
      </c>
      <c r="G507" s="166" t="s">
        <v>147</v>
      </c>
      <c r="H507" s="167" t="s">
        <v>70</v>
      </c>
      <c r="I507" s="167" t="s">
        <v>79</v>
      </c>
      <c r="J507" s="30" t="s">
        <v>212</v>
      </c>
      <c r="K507" s="15" t="s">
        <v>107</v>
      </c>
      <c r="L507" s="15" t="s">
        <v>86</v>
      </c>
      <c r="M507" s="15">
        <v>40</v>
      </c>
      <c r="N507" s="168" t="s">
        <v>108</v>
      </c>
      <c r="O507" s="167" t="s">
        <v>264</v>
      </c>
      <c r="P507" s="167" t="s">
        <v>75</v>
      </c>
      <c r="Q507" s="167" t="s">
        <v>76</v>
      </c>
      <c r="R507" s="170" t="s">
        <v>77</v>
      </c>
      <c r="S507" s="170" t="s">
        <v>109</v>
      </c>
      <c r="T507" s="171">
        <f>V507+Y507</f>
        <v>43104.74</v>
      </c>
      <c r="U507" s="171" t="s">
        <v>79</v>
      </c>
      <c r="V507" s="178">
        <v>36639.03</v>
      </c>
      <c r="W507" s="173" t="s">
        <v>79</v>
      </c>
      <c r="X507" s="173" t="s">
        <v>79</v>
      </c>
      <c r="Y507" s="173">
        <v>6465.71</v>
      </c>
      <c r="Z507" s="173" t="s">
        <v>98</v>
      </c>
      <c r="AA507" s="173" t="s">
        <v>79</v>
      </c>
      <c r="AB507" s="173">
        <v>3494.98</v>
      </c>
      <c r="AC507" s="168" t="s">
        <v>149</v>
      </c>
      <c r="AD507" s="175" t="s">
        <v>79</v>
      </c>
      <c r="AE507" s="175">
        <f>V507+Y507</f>
        <v>43104.74</v>
      </c>
      <c r="AF507" s="168" t="s">
        <v>79</v>
      </c>
      <c r="AG507" s="168" t="s">
        <v>33</v>
      </c>
      <c r="AH507" s="168" t="s">
        <v>180</v>
      </c>
      <c r="AI507" s="168" t="s">
        <v>165</v>
      </c>
      <c r="AJ507" s="168"/>
    </row>
    <row r="508" spans="2:36" s="36" customFormat="1" ht="86.15" customHeight="1" x14ac:dyDescent="0.35">
      <c r="B508" s="167"/>
      <c r="C508" s="167"/>
      <c r="D508" s="167"/>
      <c r="E508" s="166"/>
      <c r="F508" s="166"/>
      <c r="G508" s="166"/>
      <c r="H508" s="167"/>
      <c r="I508" s="167"/>
      <c r="J508" s="12" t="s">
        <v>111</v>
      </c>
      <c r="K508" s="8" t="s">
        <v>112</v>
      </c>
      <c r="L508" s="8" t="s">
        <v>85</v>
      </c>
      <c r="M508" s="8">
        <v>1</v>
      </c>
      <c r="N508" s="168"/>
      <c r="O508" s="167"/>
      <c r="P508" s="167"/>
      <c r="Q508" s="167"/>
      <c r="R508" s="170"/>
      <c r="S508" s="170"/>
      <c r="T508" s="171"/>
      <c r="U508" s="171"/>
      <c r="V508" s="197"/>
      <c r="W508" s="173"/>
      <c r="X508" s="173"/>
      <c r="Y508" s="173"/>
      <c r="Z508" s="173"/>
      <c r="AA508" s="173"/>
      <c r="AB508" s="173"/>
      <c r="AC508" s="168"/>
      <c r="AD508" s="175"/>
      <c r="AE508" s="175"/>
      <c r="AF508" s="167"/>
      <c r="AG508" s="168"/>
      <c r="AH508" s="168"/>
      <c r="AI508" s="168"/>
      <c r="AJ508" s="167"/>
    </row>
    <row r="509" spans="2:36" s="36" customFormat="1" ht="88.5" customHeight="1" x14ac:dyDescent="0.35">
      <c r="B509" s="167"/>
      <c r="C509" s="167"/>
      <c r="D509" s="167"/>
      <c r="E509" s="166"/>
      <c r="F509" s="166"/>
      <c r="G509" s="166"/>
      <c r="H509" s="167"/>
      <c r="I509" s="167"/>
      <c r="J509" s="12" t="s">
        <v>127</v>
      </c>
      <c r="K509" s="8" t="s">
        <v>128</v>
      </c>
      <c r="L509" s="8" t="s">
        <v>85</v>
      </c>
      <c r="M509" s="53">
        <v>28</v>
      </c>
      <c r="N509" s="168"/>
      <c r="O509" s="167"/>
      <c r="P509" s="167"/>
      <c r="Q509" s="167"/>
      <c r="R509" s="170"/>
      <c r="S509" s="170"/>
      <c r="T509" s="171"/>
      <c r="U509" s="171"/>
      <c r="V509" s="198"/>
      <c r="W509" s="173"/>
      <c r="X509" s="173"/>
      <c r="Y509" s="173"/>
      <c r="Z509" s="173"/>
      <c r="AA509" s="173"/>
      <c r="AB509" s="173"/>
      <c r="AC509" s="168"/>
      <c r="AD509" s="175"/>
      <c r="AE509" s="175"/>
      <c r="AF509" s="167"/>
      <c r="AG509" s="168"/>
      <c r="AH509" s="168"/>
      <c r="AI509" s="168"/>
      <c r="AJ509" s="167"/>
    </row>
    <row r="510" spans="2:36" s="36" customFormat="1" ht="89.15" customHeight="1" x14ac:dyDescent="0.35">
      <c r="B510" s="167" t="s">
        <v>274</v>
      </c>
      <c r="C510" s="167" t="s">
        <v>265</v>
      </c>
      <c r="D510" s="167" t="s">
        <v>106</v>
      </c>
      <c r="E510" s="166" t="s">
        <v>67</v>
      </c>
      <c r="F510" s="166" t="s">
        <v>134</v>
      </c>
      <c r="G510" s="166" t="s">
        <v>147</v>
      </c>
      <c r="H510" s="167" t="s">
        <v>70</v>
      </c>
      <c r="I510" s="167" t="s">
        <v>79</v>
      </c>
      <c r="J510" s="30" t="s">
        <v>212</v>
      </c>
      <c r="K510" s="15" t="s">
        <v>107</v>
      </c>
      <c r="L510" s="15" t="s">
        <v>86</v>
      </c>
      <c r="M510" s="15">
        <v>40</v>
      </c>
      <c r="N510" s="168" t="s">
        <v>108</v>
      </c>
      <c r="O510" s="167" t="s">
        <v>275</v>
      </c>
      <c r="P510" s="167" t="s">
        <v>75</v>
      </c>
      <c r="Q510" s="167" t="s">
        <v>76</v>
      </c>
      <c r="R510" s="170" t="s">
        <v>77</v>
      </c>
      <c r="S510" s="170" t="s">
        <v>109</v>
      </c>
      <c r="T510" s="171">
        <f>V510+Y510</f>
        <v>85600</v>
      </c>
      <c r="U510" s="171" t="s">
        <v>79</v>
      </c>
      <c r="V510" s="178">
        <v>72760</v>
      </c>
      <c r="W510" s="173" t="s">
        <v>79</v>
      </c>
      <c r="X510" s="173" t="s">
        <v>79</v>
      </c>
      <c r="Y510" s="173">
        <v>12840</v>
      </c>
      <c r="Z510" s="173" t="s">
        <v>98</v>
      </c>
      <c r="AA510" s="173" t="s">
        <v>79</v>
      </c>
      <c r="AB510" s="173">
        <v>6940.55</v>
      </c>
      <c r="AC510" s="168" t="s">
        <v>149</v>
      </c>
      <c r="AD510" s="175" t="s">
        <v>79</v>
      </c>
      <c r="AE510" s="175">
        <f>V510+Y510</f>
        <v>85600</v>
      </c>
      <c r="AF510" s="168" t="s">
        <v>79</v>
      </c>
      <c r="AG510" s="168" t="s">
        <v>33</v>
      </c>
      <c r="AH510" s="168" t="s">
        <v>180</v>
      </c>
      <c r="AI510" s="168" t="s">
        <v>165</v>
      </c>
      <c r="AJ510" s="168"/>
    </row>
    <row r="511" spans="2:36" s="36" customFormat="1" ht="86.15" customHeight="1" x14ac:dyDescent="0.35">
      <c r="B511" s="167"/>
      <c r="C511" s="167"/>
      <c r="D511" s="167"/>
      <c r="E511" s="166"/>
      <c r="F511" s="166"/>
      <c r="G511" s="166"/>
      <c r="H511" s="167"/>
      <c r="I511" s="167"/>
      <c r="J511" s="12" t="s">
        <v>111</v>
      </c>
      <c r="K511" s="8" t="s">
        <v>112</v>
      </c>
      <c r="L511" s="8" t="s">
        <v>85</v>
      </c>
      <c r="M511" s="8">
        <v>1</v>
      </c>
      <c r="N511" s="168"/>
      <c r="O511" s="167"/>
      <c r="P511" s="167"/>
      <c r="Q511" s="167"/>
      <c r="R511" s="170"/>
      <c r="S511" s="170"/>
      <c r="T511" s="171"/>
      <c r="U511" s="171"/>
      <c r="V511" s="197"/>
      <c r="W511" s="173"/>
      <c r="X511" s="173"/>
      <c r="Y511" s="173"/>
      <c r="Z511" s="173"/>
      <c r="AA511" s="173"/>
      <c r="AB511" s="173"/>
      <c r="AC511" s="168"/>
      <c r="AD511" s="175"/>
      <c r="AE511" s="175"/>
      <c r="AF511" s="167"/>
      <c r="AG511" s="168"/>
      <c r="AH511" s="168"/>
      <c r="AI511" s="168"/>
      <c r="AJ511" s="167"/>
    </row>
    <row r="512" spans="2:36" s="36" customFormat="1" ht="88.5" customHeight="1" x14ac:dyDescent="0.35">
      <c r="B512" s="167"/>
      <c r="C512" s="167"/>
      <c r="D512" s="167"/>
      <c r="E512" s="166"/>
      <c r="F512" s="166"/>
      <c r="G512" s="166"/>
      <c r="H512" s="167"/>
      <c r="I512" s="167"/>
      <c r="J512" s="12" t="s">
        <v>127</v>
      </c>
      <c r="K512" s="8" t="s">
        <v>128</v>
      </c>
      <c r="L512" s="8" t="s">
        <v>85</v>
      </c>
      <c r="M512" s="53">
        <v>40</v>
      </c>
      <c r="N512" s="168"/>
      <c r="O512" s="167"/>
      <c r="P512" s="167"/>
      <c r="Q512" s="167"/>
      <c r="R512" s="170"/>
      <c r="S512" s="170"/>
      <c r="T512" s="171"/>
      <c r="U512" s="171"/>
      <c r="V512" s="198"/>
      <c r="W512" s="173"/>
      <c r="X512" s="173"/>
      <c r="Y512" s="173"/>
      <c r="Z512" s="173"/>
      <c r="AA512" s="173"/>
      <c r="AB512" s="173"/>
      <c r="AC512" s="168"/>
      <c r="AD512" s="175"/>
      <c r="AE512" s="175"/>
      <c r="AF512" s="167"/>
      <c r="AG512" s="168"/>
      <c r="AH512" s="168"/>
      <c r="AI512" s="168"/>
      <c r="AJ512" s="167"/>
    </row>
    <row r="513" spans="2:36" s="36" customFormat="1" ht="89.15" customHeight="1" x14ac:dyDescent="0.35">
      <c r="B513" s="167" t="s">
        <v>276</v>
      </c>
      <c r="C513" s="167" t="s">
        <v>277</v>
      </c>
      <c r="D513" s="167" t="s">
        <v>106</v>
      </c>
      <c r="E513" s="166" t="s">
        <v>67</v>
      </c>
      <c r="F513" s="166" t="s">
        <v>134</v>
      </c>
      <c r="G513" s="166" t="s">
        <v>147</v>
      </c>
      <c r="H513" s="167" t="s">
        <v>70</v>
      </c>
      <c r="I513" s="167" t="s">
        <v>79</v>
      </c>
      <c r="J513" s="309" t="s">
        <v>127</v>
      </c>
      <c r="K513" s="179" t="s">
        <v>128</v>
      </c>
      <c r="L513" s="179" t="s">
        <v>85</v>
      </c>
      <c r="M513" s="374">
        <v>5</v>
      </c>
      <c r="N513" s="168" t="s">
        <v>108</v>
      </c>
      <c r="O513" s="167" t="s">
        <v>278</v>
      </c>
      <c r="P513" s="167" t="s">
        <v>75</v>
      </c>
      <c r="Q513" s="167" t="s">
        <v>76</v>
      </c>
      <c r="R513" s="170" t="s">
        <v>77</v>
      </c>
      <c r="S513" s="170" t="s">
        <v>109</v>
      </c>
      <c r="T513" s="171">
        <f>V513+Y513</f>
        <v>64200</v>
      </c>
      <c r="U513" s="171" t="s">
        <v>79</v>
      </c>
      <c r="V513" s="178">
        <v>54570</v>
      </c>
      <c r="W513" s="173" t="s">
        <v>79</v>
      </c>
      <c r="X513" s="173" t="s">
        <v>79</v>
      </c>
      <c r="Y513" s="173">
        <v>9630</v>
      </c>
      <c r="Z513" s="173" t="s">
        <v>98</v>
      </c>
      <c r="AA513" s="173" t="s">
        <v>79</v>
      </c>
      <c r="AB513" s="173">
        <v>5205.41</v>
      </c>
      <c r="AC513" s="168" t="s">
        <v>149</v>
      </c>
      <c r="AD513" s="175" t="s">
        <v>79</v>
      </c>
      <c r="AE513" s="175">
        <f>V513+Y513</f>
        <v>64200</v>
      </c>
      <c r="AF513" s="168" t="s">
        <v>79</v>
      </c>
      <c r="AG513" s="168" t="s">
        <v>33</v>
      </c>
      <c r="AH513" s="168" t="s">
        <v>180</v>
      </c>
      <c r="AI513" s="168" t="s">
        <v>165</v>
      </c>
      <c r="AJ513" s="168"/>
    </row>
    <row r="514" spans="2:36" s="36" customFormat="1" ht="86.15" customHeight="1" x14ac:dyDescent="0.35">
      <c r="B514" s="167"/>
      <c r="C514" s="167"/>
      <c r="D514" s="167"/>
      <c r="E514" s="166"/>
      <c r="F514" s="166"/>
      <c r="G514" s="166"/>
      <c r="H514" s="167"/>
      <c r="I514" s="167"/>
      <c r="J514" s="310"/>
      <c r="K514" s="180"/>
      <c r="L514" s="180"/>
      <c r="M514" s="375"/>
      <c r="N514" s="168"/>
      <c r="O514" s="167"/>
      <c r="P514" s="167"/>
      <c r="Q514" s="167"/>
      <c r="R514" s="170"/>
      <c r="S514" s="170"/>
      <c r="T514" s="171"/>
      <c r="U514" s="171"/>
      <c r="V514" s="197"/>
      <c r="W514" s="173"/>
      <c r="X514" s="173"/>
      <c r="Y514" s="173"/>
      <c r="Z514" s="173"/>
      <c r="AA514" s="173"/>
      <c r="AB514" s="173"/>
      <c r="AC514" s="168"/>
      <c r="AD514" s="175"/>
      <c r="AE514" s="175"/>
      <c r="AF514" s="167"/>
      <c r="AG514" s="168"/>
      <c r="AH514" s="168"/>
      <c r="AI514" s="168"/>
      <c r="AJ514" s="167"/>
    </row>
    <row r="515" spans="2:36" s="36" customFormat="1" ht="83.15" customHeight="1" x14ac:dyDescent="0.35">
      <c r="B515" s="167"/>
      <c r="C515" s="167"/>
      <c r="D515" s="167"/>
      <c r="E515" s="166"/>
      <c r="F515" s="166"/>
      <c r="G515" s="166"/>
      <c r="H515" s="167"/>
      <c r="I515" s="167"/>
      <c r="J515" s="311"/>
      <c r="K515" s="181"/>
      <c r="L515" s="181"/>
      <c r="M515" s="376"/>
      <c r="N515" s="168"/>
      <c r="O515" s="167"/>
      <c r="P515" s="167"/>
      <c r="Q515" s="167"/>
      <c r="R515" s="170"/>
      <c r="S515" s="170"/>
      <c r="T515" s="171"/>
      <c r="U515" s="171"/>
      <c r="V515" s="198"/>
      <c r="W515" s="173"/>
      <c r="X515" s="173"/>
      <c r="Y515" s="173"/>
      <c r="Z515" s="173"/>
      <c r="AA515" s="173"/>
      <c r="AB515" s="173"/>
      <c r="AC515" s="168"/>
      <c r="AD515" s="175"/>
      <c r="AE515" s="175"/>
      <c r="AF515" s="167"/>
      <c r="AG515" s="168"/>
      <c r="AH515" s="168"/>
      <c r="AI515" s="168"/>
      <c r="AJ515" s="167"/>
    </row>
    <row r="516" spans="2:36" s="36" customFormat="1" ht="132" customHeight="1" x14ac:dyDescent="0.35">
      <c r="B516" s="167" t="s">
        <v>692</v>
      </c>
      <c r="C516" s="179" t="s">
        <v>693</v>
      </c>
      <c r="D516" s="167" t="s">
        <v>106</v>
      </c>
      <c r="E516" s="166" t="s">
        <v>67</v>
      </c>
      <c r="F516" s="166" t="s">
        <v>134</v>
      </c>
      <c r="G516" s="166" t="s">
        <v>147</v>
      </c>
      <c r="H516" s="167" t="s">
        <v>70</v>
      </c>
      <c r="I516" s="167" t="s">
        <v>79</v>
      </c>
      <c r="J516" s="30" t="s">
        <v>212</v>
      </c>
      <c r="K516" s="15" t="s">
        <v>107</v>
      </c>
      <c r="L516" s="15" t="s">
        <v>86</v>
      </c>
      <c r="M516" s="15">
        <v>40</v>
      </c>
      <c r="N516" s="18" t="s">
        <v>108</v>
      </c>
      <c r="O516" s="179" t="s">
        <v>267</v>
      </c>
      <c r="P516" s="167" t="s">
        <v>75</v>
      </c>
      <c r="Q516" s="167" t="s">
        <v>76</v>
      </c>
      <c r="R516" s="170" t="s">
        <v>77</v>
      </c>
      <c r="S516" s="170" t="s">
        <v>109</v>
      </c>
      <c r="T516" s="171">
        <f>V516+Y516</f>
        <v>53500</v>
      </c>
      <c r="U516" s="171" t="s">
        <v>79</v>
      </c>
      <c r="V516" s="178">
        <v>45475</v>
      </c>
      <c r="W516" s="173" t="s">
        <v>98</v>
      </c>
      <c r="X516" s="173" t="s">
        <v>98</v>
      </c>
      <c r="Y516" s="173">
        <v>8025</v>
      </c>
      <c r="Z516" s="173" t="s">
        <v>98</v>
      </c>
      <c r="AA516" s="173" t="s">
        <v>98</v>
      </c>
      <c r="AB516" s="173">
        <v>4337.84</v>
      </c>
      <c r="AC516" s="168" t="s">
        <v>149</v>
      </c>
      <c r="AD516" s="175" t="s">
        <v>79</v>
      </c>
      <c r="AE516" s="175">
        <f>V516+Y516</f>
        <v>53500</v>
      </c>
      <c r="AF516" s="168" t="s">
        <v>79</v>
      </c>
      <c r="AG516" s="168" t="s">
        <v>33</v>
      </c>
      <c r="AH516" s="168" t="s">
        <v>180</v>
      </c>
      <c r="AI516" s="168" t="s">
        <v>165</v>
      </c>
      <c r="AJ516" s="168"/>
    </row>
    <row r="517" spans="2:36" s="36" customFormat="1" ht="64" customHeight="1" x14ac:dyDescent="0.35">
      <c r="B517" s="167"/>
      <c r="C517" s="180"/>
      <c r="D517" s="167"/>
      <c r="E517" s="166"/>
      <c r="F517" s="166"/>
      <c r="G517" s="166"/>
      <c r="H517" s="167"/>
      <c r="I517" s="167"/>
      <c r="J517" s="12" t="s">
        <v>111</v>
      </c>
      <c r="K517" s="8" t="s">
        <v>112</v>
      </c>
      <c r="L517" s="8" t="s">
        <v>85</v>
      </c>
      <c r="M517" s="8">
        <v>1</v>
      </c>
      <c r="N517" s="18"/>
      <c r="O517" s="180"/>
      <c r="P517" s="167"/>
      <c r="Q517" s="167"/>
      <c r="R517" s="170"/>
      <c r="S517" s="170"/>
      <c r="T517" s="171"/>
      <c r="U517" s="171"/>
      <c r="V517" s="197"/>
      <c r="W517" s="173"/>
      <c r="X517" s="173"/>
      <c r="Y517" s="173"/>
      <c r="Z517" s="173"/>
      <c r="AA517" s="173"/>
      <c r="AB517" s="173"/>
      <c r="AC517" s="168"/>
      <c r="AD517" s="175"/>
      <c r="AE517" s="175"/>
      <c r="AF517" s="167"/>
      <c r="AG517" s="168"/>
      <c r="AH517" s="168"/>
      <c r="AI517" s="168"/>
      <c r="AJ517" s="167"/>
    </row>
    <row r="518" spans="2:36" s="36" customFormat="1" ht="124.5" customHeight="1" x14ac:dyDescent="0.35">
      <c r="B518" s="167"/>
      <c r="C518" s="181"/>
      <c r="D518" s="167"/>
      <c r="E518" s="166"/>
      <c r="F518" s="166"/>
      <c r="G518" s="166"/>
      <c r="H518" s="167"/>
      <c r="I518" s="167"/>
      <c r="J518" s="12" t="s">
        <v>127</v>
      </c>
      <c r="K518" s="8" t="s">
        <v>128</v>
      </c>
      <c r="L518" s="8" t="s">
        <v>85</v>
      </c>
      <c r="M518" s="53">
        <v>25</v>
      </c>
      <c r="N518" s="18"/>
      <c r="O518" s="181"/>
      <c r="P518" s="167"/>
      <c r="Q518" s="167"/>
      <c r="R518" s="170"/>
      <c r="S518" s="170"/>
      <c r="T518" s="171"/>
      <c r="U518" s="171"/>
      <c r="V518" s="198"/>
      <c r="W518" s="173"/>
      <c r="X518" s="173"/>
      <c r="Y518" s="173"/>
      <c r="Z518" s="173"/>
      <c r="AA518" s="173"/>
      <c r="AB518" s="173"/>
      <c r="AC518" s="168"/>
      <c r="AD518" s="175"/>
      <c r="AE518" s="175"/>
      <c r="AF518" s="167"/>
      <c r="AG518" s="168"/>
      <c r="AH518" s="168"/>
      <c r="AI518" s="168"/>
      <c r="AJ518" s="167"/>
    </row>
    <row r="519" spans="2:36" ht="52" customHeight="1" x14ac:dyDescent="0.3">
      <c r="B519" s="167" t="s">
        <v>1002</v>
      </c>
      <c r="C519" s="167" t="s">
        <v>270</v>
      </c>
      <c r="D519" s="167" t="s">
        <v>66</v>
      </c>
      <c r="E519" s="166" t="s">
        <v>67</v>
      </c>
      <c r="F519" s="166" t="s">
        <v>132</v>
      </c>
      <c r="G519" s="166" t="s">
        <v>69</v>
      </c>
      <c r="H519" s="167" t="s">
        <v>70</v>
      </c>
      <c r="I519" s="167" t="s">
        <v>79</v>
      </c>
      <c r="J519" s="12" t="s">
        <v>113</v>
      </c>
      <c r="K519" s="8" t="s">
        <v>114</v>
      </c>
      <c r="L519" s="8" t="s">
        <v>115</v>
      </c>
      <c r="M519" s="8">
        <v>2</v>
      </c>
      <c r="N519" s="168" t="s">
        <v>108</v>
      </c>
      <c r="O519" s="167" t="s">
        <v>168</v>
      </c>
      <c r="P519" s="167" t="s">
        <v>75</v>
      </c>
      <c r="Q519" s="167" t="s">
        <v>76</v>
      </c>
      <c r="R519" s="170" t="s">
        <v>77</v>
      </c>
      <c r="S519" s="170" t="s">
        <v>109</v>
      </c>
      <c r="T519" s="171">
        <f>V519+Y519</f>
        <v>151940</v>
      </c>
      <c r="U519" s="171" t="s">
        <v>79</v>
      </c>
      <c r="V519" s="173">
        <v>129149</v>
      </c>
      <c r="W519" s="173" t="s">
        <v>79</v>
      </c>
      <c r="X519" s="173" t="s">
        <v>79</v>
      </c>
      <c r="Y519" s="173">
        <v>22791</v>
      </c>
      <c r="Z519" s="173" t="s">
        <v>79</v>
      </c>
      <c r="AA519" s="173" t="s">
        <v>79</v>
      </c>
      <c r="AB519" s="173">
        <v>12319.46</v>
      </c>
      <c r="AC519" s="168" t="s">
        <v>80</v>
      </c>
      <c r="AD519" s="175" t="s">
        <v>79</v>
      </c>
      <c r="AE519" s="175">
        <f>V519+Y519</f>
        <v>151940</v>
      </c>
      <c r="AF519" s="168" t="s">
        <v>79</v>
      </c>
      <c r="AG519" s="168" t="s">
        <v>33</v>
      </c>
      <c r="AH519" s="168" t="s">
        <v>180</v>
      </c>
      <c r="AI519" s="168" t="s">
        <v>183</v>
      </c>
      <c r="AJ519" s="168"/>
    </row>
    <row r="520" spans="2:36" ht="52" x14ac:dyDescent="0.3">
      <c r="B520" s="167"/>
      <c r="C520" s="167"/>
      <c r="D520" s="167"/>
      <c r="E520" s="166"/>
      <c r="F520" s="166"/>
      <c r="G520" s="166"/>
      <c r="H520" s="167"/>
      <c r="I520" s="167"/>
      <c r="J520" s="12" t="s">
        <v>116</v>
      </c>
      <c r="K520" s="8" t="s">
        <v>117</v>
      </c>
      <c r="L520" s="8" t="s">
        <v>85</v>
      </c>
      <c r="M520" s="8">
        <v>1</v>
      </c>
      <c r="N520" s="168"/>
      <c r="O520" s="167"/>
      <c r="P520" s="167"/>
      <c r="Q520" s="167"/>
      <c r="R520" s="170"/>
      <c r="S520" s="170"/>
      <c r="T520" s="171"/>
      <c r="U520" s="171"/>
      <c r="V520" s="173"/>
      <c r="W520" s="173"/>
      <c r="X520" s="173"/>
      <c r="Y520" s="173"/>
      <c r="Z520" s="173"/>
      <c r="AA520" s="173"/>
      <c r="AB520" s="173"/>
      <c r="AC520" s="168"/>
      <c r="AD520" s="175"/>
      <c r="AE520" s="175"/>
      <c r="AF520" s="167"/>
      <c r="AG520" s="168"/>
      <c r="AH520" s="168"/>
      <c r="AI520" s="168"/>
      <c r="AJ520" s="167"/>
    </row>
    <row r="521" spans="2:36" ht="39" x14ac:dyDescent="0.3">
      <c r="B521" s="167"/>
      <c r="C521" s="167"/>
      <c r="D521" s="167"/>
      <c r="E521" s="166"/>
      <c r="F521" s="166"/>
      <c r="G521" s="166"/>
      <c r="H521" s="167"/>
      <c r="I521" s="167"/>
      <c r="J521" s="12" t="s">
        <v>213</v>
      </c>
      <c r="K521" s="8" t="s">
        <v>118</v>
      </c>
      <c r="L521" s="8" t="s">
        <v>119</v>
      </c>
      <c r="M521" s="8">
        <v>1</v>
      </c>
      <c r="N521" s="168"/>
      <c r="O521" s="167"/>
      <c r="P521" s="167"/>
      <c r="Q521" s="167"/>
      <c r="R521" s="170"/>
      <c r="S521" s="170"/>
      <c r="T521" s="171"/>
      <c r="U521" s="171"/>
      <c r="V521" s="173"/>
      <c r="W521" s="173"/>
      <c r="X521" s="173"/>
      <c r="Y521" s="173"/>
      <c r="Z521" s="173"/>
      <c r="AA521" s="173"/>
      <c r="AB521" s="173"/>
      <c r="AC521" s="168"/>
      <c r="AD521" s="175"/>
      <c r="AE521" s="175"/>
      <c r="AF521" s="167"/>
      <c r="AG521" s="168"/>
      <c r="AH521" s="168"/>
      <c r="AI521" s="168"/>
      <c r="AJ521" s="167"/>
    </row>
    <row r="522" spans="2:36" ht="42" customHeight="1" x14ac:dyDescent="0.3">
      <c r="B522" s="167"/>
      <c r="C522" s="167"/>
      <c r="D522" s="167"/>
      <c r="E522" s="166"/>
      <c r="F522" s="166"/>
      <c r="G522" s="166"/>
      <c r="H522" s="167"/>
      <c r="I522" s="167"/>
      <c r="J522" s="12" t="s">
        <v>120</v>
      </c>
      <c r="K522" s="8" t="s">
        <v>121</v>
      </c>
      <c r="L522" s="8" t="s">
        <v>119</v>
      </c>
      <c r="M522" s="8">
        <v>1</v>
      </c>
      <c r="N522" s="168"/>
      <c r="O522" s="167"/>
      <c r="P522" s="167"/>
      <c r="Q522" s="167"/>
      <c r="R522" s="170"/>
      <c r="S522" s="170"/>
      <c r="T522" s="171"/>
      <c r="U522" s="171"/>
      <c r="V522" s="173"/>
      <c r="W522" s="173"/>
      <c r="X522" s="173"/>
      <c r="Y522" s="173"/>
      <c r="Z522" s="173"/>
      <c r="AA522" s="173"/>
      <c r="AB522" s="173"/>
      <c r="AC522" s="168"/>
      <c r="AD522" s="175"/>
      <c r="AE522" s="175"/>
      <c r="AF522" s="167"/>
      <c r="AG522" s="168"/>
      <c r="AH522" s="168"/>
      <c r="AI522" s="168"/>
      <c r="AJ522" s="167"/>
    </row>
    <row r="523" spans="2:36" s="36" customFormat="1" ht="311.14999999999998" customHeight="1" x14ac:dyDescent="0.35">
      <c r="B523" s="8" t="s">
        <v>1003</v>
      </c>
      <c r="C523" s="15" t="s">
        <v>277</v>
      </c>
      <c r="D523" s="8" t="s">
        <v>106</v>
      </c>
      <c r="E523" s="11" t="s">
        <v>67</v>
      </c>
      <c r="F523" s="11" t="s">
        <v>134</v>
      </c>
      <c r="G523" s="11" t="s">
        <v>147</v>
      </c>
      <c r="H523" s="8" t="s">
        <v>70</v>
      </c>
      <c r="I523" s="8" t="s">
        <v>79</v>
      </c>
      <c r="J523" s="12" t="s">
        <v>127</v>
      </c>
      <c r="K523" s="8" t="s">
        <v>128</v>
      </c>
      <c r="L523" s="8" t="s">
        <v>85</v>
      </c>
      <c r="M523" s="8">
        <v>5</v>
      </c>
      <c r="N523" s="18" t="s">
        <v>108</v>
      </c>
      <c r="O523" s="15" t="s">
        <v>267</v>
      </c>
      <c r="P523" s="8" t="s">
        <v>75</v>
      </c>
      <c r="Q523" s="8" t="s">
        <v>76</v>
      </c>
      <c r="R523" s="51" t="s">
        <v>77</v>
      </c>
      <c r="S523" s="51" t="s">
        <v>109</v>
      </c>
      <c r="T523" s="13">
        <f>V523+Y523</f>
        <v>64199.99</v>
      </c>
      <c r="U523" s="13" t="s">
        <v>79</v>
      </c>
      <c r="V523" s="20">
        <v>54569.99</v>
      </c>
      <c r="W523" s="14" t="s">
        <v>98</v>
      </c>
      <c r="X523" s="14" t="s">
        <v>98</v>
      </c>
      <c r="Y523" s="14">
        <v>9630</v>
      </c>
      <c r="Z523" s="14" t="s">
        <v>98</v>
      </c>
      <c r="AA523" s="14" t="s">
        <v>98</v>
      </c>
      <c r="AB523" s="14">
        <v>5205.41</v>
      </c>
      <c r="AC523" s="9" t="s">
        <v>149</v>
      </c>
      <c r="AD523" s="152" t="s">
        <v>79</v>
      </c>
      <c r="AE523" s="152">
        <f>V523+Y523</f>
        <v>64199.99</v>
      </c>
      <c r="AF523" s="9" t="s">
        <v>79</v>
      </c>
      <c r="AG523" s="9" t="s">
        <v>33</v>
      </c>
      <c r="AH523" s="9" t="s">
        <v>252</v>
      </c>
      <c r="AI523" s="9" t="s">
        <v>253</v>
      </c>
      <c r="AJ523" s="9"/>
    </row>
    <row r="524" spans="2:36" s="36" customFormat="1" ht="124.5" customHeight="1" x14ac:dyDescent="0.35">
      <c r="B524" s="167" t="s">
        <v>647</v>
      </c>
      <c r="C524" s="179" t="s">
        <v>474</v>
      </c>
      <c r="D524" s="179" t="s">
        <v>106</v>
      </c>
      <c r="E524" s="182" t="s">
        <v>67</v>
      </c>
      <c r="F524" s="194" t="s">
        <v>134</v>
      </c>
      <c r="G524" s="182" t="s">
        <v>147</v>
      </c>
      <c r="H524" s="199" t="s">
        <v>70</v>
      </c>
      <c r="I524" s="199" t="s">
        <v>79</v>
      </c>
      <c r="J524" s="12" t="s">
        <v>127</v>
      </c>
      <c r="K524" s="8" t="s">
        <v>128</v>
      </c>
      <c r="L524" s="8" t="s">
        <v>85</v>
      </c>
      <c r="M524" s="53">
        <v>25</v>
      </c>
      <c r="N524" s="206" t="s">
        <v>108</v>
      </c>
      <c r="O524" s="179" t="s">
        <v>473</v>
      </c>
      <c r="P524" s="179" t="s">
        <v>75</v>
      </c>
      <c r="Q524" s="179" t="s">
        <v>76</v>
      </c>
      <c r="R524" s="200" t="s">
        <v>77</v>
      </c>
      <c r="S524" s="200" t="s">
        <v>109</v>
      </c>
      <c r="T524" s="203">
        <f>V524+Y524</f>
        <v>267500</v>
      </c>
      <c r="U524" s="203" t="s">
        <v>79</v>
      </c>
      <c r="V524" s="178">
        <v>227375</v>
      </c>
      <c r="W524" s="178" t="s">
        <v>98</v>
      </c>
      <c r="X524" s="178" t="s">
        <v>98</v>
      </c>
      <c r="Y524" s="178">
        <v>40125</v>
      </c>
      <c r="Z524" s="178" t="s">
        <v>98</v>
      </c>
      <c r="AA524" s="178" t="s">
        <v>79</v>
      </c>
      <c r="AB524" s="178">
        <v>120180.15</v>
      </c>
      <c r="AC524" s="191" t="s">
        <v>149</v>
      </c>
      <c r="AD524" s="189" t="s">
        <v>79</v>
      </c>
      <c r="AE524" s="189">
        <f>V524+Y524</f>
        <v>267500</v>
      </c>
      <c r="AF524" s="191" t="s">
        <v>79</v>
      </c>
      <c r="AG524" s="191" t="s">
        <v>33</v>
      </c>
      <c r="AH524" s="236" t="s">
        <v>161</v>
      </c>
      <c r="AI524" s="236" t="s">
        <v>162</v>
      </c>
      <c r="AJ524" s="191"/>
    </row>
    <row r="525" spans="2:36" s="36" customFormat="1" ht="64" customHeight="1" x14ac:dyDescent="0.35">
      <c r="B525" s="167"/>
      <c r="C525" s="180"/>
      <c r="D525" s="180"/>
      <c r="E525" s="183"/>
      <c r="F525" s="183"/>
      <c r="G525" s="183"/>
      <c r="H525" s="180"/>
      <c r="I525" s="180"/>
      <c r="J525" s="12" t="s">
        <v>111</v>
      </c>
      <c r="K525" s="8" t="s">
        <v>112</v>
      </c>
      <c r="L525" s="8" t="s">
        <v>85</v>
      </c>
      <c r="M525" s="8">
        <v>4</v>
      </c>
      <c r="N525" s="192"/>
      <c r="O525" s="180"/>
      <c r="P525" s="180"/>
      <c r="Q525" s="180"/>
      <c r="R525" s="201"/>
      <c r="S525" s="201"/>
      <c r="T525" s="204"/>
      <c r="U525" s="204"/>
      <c r="V525" s="197"/>
      <c r="W525" s="197"/>
      <c r="X525" s="197"/>
      <c r="Y525" s="197"/>
      <c r="Z525" s="197"/>
      <c r="AA525" s="197"/>
      <c r="AB525" s="197"/>
      <c r="AC525" s="192"/>
      <c r="AD525" s="187"/>
      <c r="AE525" s="187"/>
      <c r="AF525" s="180"/>
      <c r="AG525" s="192"/>
      <c r="AH525" s="236"/>
      <c r="AI525" s="236"/>
      <c r="AJ525" s="180"/>
    </row>
    <row r="526" spans="2:36" s="36" customFormat="1" ht="100" customHeight="1" x14ac:dyDescent="0.35">
      <c r="B526" s="167"/>
      <c r="C526" s="181"/>
      <c r="D526" s="181"/>
      <c r="E526" s="184"/>
      <c r="F526" s="184"/>
      <c r="G526" s="184"/>
      <c r="H526" s="181"/>
      <c r="I526" s="181"/>
      <c r="J526" s="12" t="s">
        <v>127</v>
      </c>
      <c r="K526" s="8" t="s">
        <v>128</v>
      </c>
      <c r="L526" s="8" t="s">
        <v>85</v>
      </c>
      <c r="M526" s="53">
        <v>125</v>
      </c>
      <c r="N526" s="193"/>
      <c r="O526" s="181"/>
      <c r="P526" s="181"/>
      <c r="Q526" s="181"/>
      <c r="R526" s="202"/>
      <c r="S526" s="202"/>
      <c r="T526" s="205"/>
      <c r="U526" s="205"/>
      <c r="V526" s="198"/>
      <c r="W526" s="198"/>
      <c r="X526" s="198"/>
      <c r="Y526" s="198"/>
      <c r="Z526" s="198"/>
      <c r="AA526" s="198"/>
      <c r="AB526" s="198"/>
      <c r="AC526" s="193"/>
      <c r="AD526" s="188"/>
      <c r="AE526" s="188"/>
      <c r="AF526" s="181"/>
      <c r="AG526" s="193"/>
      <c r="AH526" s="236"/>
      <c r="AI526" s="236"/>
      <c r="AJ526" s="181"/>
    </row>
    <row r="527" spans="2:36" s="36" customFormat="1" ht="132" customHeight="1" x14ac:dyDescent="0.35">
      <c r="B527" s="167" t="s">
        <v>648</v>
      </c>
      <c r="C527" s="167" t="s">
        <v>475</v>
      </c>
      <c r="D527" s="167" t="s">
        <v>106</v>
      </c>
      <c r="E527" s="166" t="s">
        <v>67</v>
      </c>
      <c r="F527" s="166" t="s">
        <v>134</v>
      </c>
      <c r="G527" s="166" t="s">
        <v>147</v>
      </c>
      <c r="H527" s="167" t="s">
        <v>70</v>
      </c>
      <c r="I527" s="167" t="s">
        <v>79</v>
      </c>
      <c r="J527" s="12" t="s">
        <v>212</v>
      </c>
      <c r="K527" s="8" t="s">
        <v>107</v>
      </c>
      <c r="L527" s="8" t="s">
        <v>86</v>
      </c>
      <c r="M527" s="8">
        <v>40</v>
      </c>
      <c r="N527" s="168" t="s">
        <v>108</v>
      </c>
      <c r="O527" s="218" t="s">
        <v>473</v>
      </c>
      <c r="P527" s="167" t="s">
        <v>75</v>
      </c>
      <c r="Q527" s="167" t="s">
        <v>76</v>
      </c>
      <c r="R527" s="170" t="s">
        <v>77</v>
      </c>
      <c r="S527" s="170" t="s">
        <v>109</v>
      </c>
      <c r="T527" s="171">
        <f>V527+Y527</f>
        <v>171200</v>
      </c>
      <c r="U527" s="171" t="s">
        <v>79</v>
      </c>
      <c r="V527" s="178">
        <v>145520</v>
      </c>
      <c r="W527" s="173" t="s">
        <v>98</v>
      </c>
      <c r="X527" s="173" t="s">
        <v>98</v>
      </c>
      <c r="Y527" s="173">
        <v>25680</v>
      </c>
      <c r="Z527" s="173" t="s">
        <v>98</v>
      </c>
      <c r="AA527" s="173" t="s">
        <v>98</v>
      </c>
      <c r="AB527" s="173">
        <v>76916</v>
      </c>
      <c r="AC527" s="168" t="s">
        <v>149</v>
      </c>
      <c r="AD527" s="175" t="s">
        <v>79</v>
      </c>
      <c r="AE527" s="175">
        <f>V527+Y527</f>
        <v>171200</v>
      </c>
      <c r="AF527" s="168" t="s">
        <v>79</v>
      </c>
      <c r="AG527" s="168" t="s">
        <v>33</v>
      </c>
      <c r="AH527" s="236" t="s">
        <v>161</v>
      </c>
      <c r="AI527" s="236" t="s">
        <v>162</v>
      </c>
      <c r="AJ527" s="168"/>
    </row>
    <row r="528" spans="2:36" s="36" customFormat="1" ht="86.15" customHeight="1" x14ac:dyDescent="0.35">
      <c r="B528" s="167"/>
      <c r="C528" s="167"/>
      <c r="D528" s="167"/>
      <c r="E528" s="166"/>
      <c r="F528" s="166"/>
      <c r="G528" s="166"/>
      <c r="H528" s="167"/>
      <c r="I528" s="167"/>
      <c r="J528" s="12" t="s">
        <v>111</v>
      </c>
      <c r="K528" s="8" t="s">
        <v>112</v>
      </c>
      <c r="L528" s="8" t="s">
        <v>85</v>
      </c>
      <c r="M528" s="8">
        <v>3</v>
      </c>
      <c r="N528" s="168"/>
      <c r="O528" s="218"/>
      <c r="P528" s="167"/>
      <c r="Q528" s="167"/>
      <c r="R528" s="170"/>
      <c r="S528" s="170"/>
      <c r="T528" s="171"/>
      <c r="U528" s="171"/>
      <c r="V528" s="197"/>
      <c r="W528" s="173"/>
      <c r="X528" s="173"/>
      <c r="Y528" s="173"/>
      <c r="Z528" s="173"/>
      <c r="AA528" s="173"/>
      <c r="AB528" s="173"/>
      <c r="AC528" s="168"/>
      <c r="AD528" s="175"/>
      <c r="AE528" s="175"/>
      <c r="AF528" s="167"/>
      <c r="AG528" s="168"/>
      <c r="AH528" s="236"/>
      <c r="AI528" s="236"/>
      <c r="AJ528" s="167"/>
    </row>
    <row r="529" spans="2:36" s="36" customFormat="1" ht="59.15" customHeight="1" x14ac:dyDescent="0.35">
      <c r="B529" s="167"/>
      <c r="C529" s="167"/>
      <c r="D529" s="167"/>
      <c r="E529" s="166"/>
      <c r="F529" s="166"/>
      <c r="G529" s="166"/>
      <c r="H529" s="167"/>
      <c r="I529" s="167"/>
      <c r="J529" s="12" t="s">
        <v>127</v>
      </c>
      <c r="K529" s="8" t="s">
        <v>128</v>
      </c>
      <c r="L529" s="8" t="s">
        <v>85</v>
      </c>
      <c r="M529" s="53">
        <v>80</v>
      </c>
      <c r="N529" s="168"/>
      <c r="O529" s="218"/>
      <c r="P529" s="167"/>
      <c r="Q529" s="167"/>
      <c r="R529" s="170"/>
      <c r="S529" s="170"/>
      <c r="T529" s="171"/>
      <c r="U529" s="171"/>
      <c r="V529" s="198"/>
      <c r="W529" s="173"/>
      <c r="X529" s="173"/>
      <c r="Y529" s="173"/>
      <c r="Z529" s="173"/>
      <c r="AA529" s="173"/>
      <c r="AB529" s="173"/>
      <c r="AC529" s="168"/>
      <c r="AD529" s="175"/>
      <c r="AE529" s="175"/>
      <c r="AF529" s="167"/>
      <c r="AG529" s="168"/>
      <c r="AH529" s="236"/>
      <c r="AI529" s="236"/>
      <c r="AJ529" s="167"/>
    </row>
    <row r="530" spans="2:36" s="36" customFormat="1" ht="132" customHeight="1" x14ac:dyDescent="0.35">
      <c r="B530" s="177" t="s">
        <v>886</v>
      </c>
      <c r="C530" s="177" t="s">
        <v>476</v>
      </c>
      <c r="D530" s="177" t="s">
        <v>106</v>
      </c>
      <c r="E530" s="259" t="s">
        <v>67</v>
      </c>
      <c r="F530" s="259" t="s">
        <v>134</v>
      </c>
      <c r="G530" s="259" t="s">
        <v>147</v>
      </c>
      <c r="H530" s="177" t="s">
        <v>70</v>
      </c>
      <c r="I530" s="177" t="s">
        <v>79</v>
      </c>
      <c r="J530" s="21" t="s">
        <v>212</v>
      </c>
      <c r="K530" s="29" t="s">
        <v>107</v>
      </c>
      <c r="L530" s="29" t="s">
        <v>86</v>
      </c>
      <c r="M530" s="29">
        <v>40</v>
      </c>
      <c r="N530" s="176" t="s">
        <v>108</v>
      </c>
      <c r="O530" s="377" t="s">
        <v>473</v>
      </c>
      <c r="P530" s="177" t="s">
        <v>75</v>
      </c>
      <c r="Q530" s="177" t="s">
        <v>76</v>
      </c>
      <c r="R530" s="323" t="s">
        <v>77</v>
      </c>
      <c r="S530" s="323" t="s">
        <v>109</v>
      </c>
      <c r="T530" s="245">
        <f>V530+Y530</f>
        <v>64200</v>
      </c>
      <c r="U530" s="245" t="s">
        <v>79</v>
      </c>
      <c r="V530" s="256">
        <v>54570</v>
      </c>
      <c r="W530" s="324" t="s">
        <v>98</v>
      </c>
      <c r="X530" s="324" t="s">
        <v>98</v>
      </c>
      <c r="Y530" s="324">
        <v>9630</v>
      </c>
      <c r="Z530" s="324" t="s">
        <v>98</v>
      </c>
      <c r="AA530" s="324" t="s">
        <v>98</v>
      </c>
      <c r="AB530" s="324">
        <v>28843.5</v>
      </c>
      <c r="AC530" s="176" t="s">
        <v>149</v>
      </c>
      <c r="AD530" s="366" t="s">
        <v>79</v>
      </c>
      <c r="AE530" s="366">
        <f>V530+Y530</f>
        <v>64200</v>
      </c>
      <c r="AF530" s="176" t="s">
        <v>79</v>
      </c>
      <c r="AG530" s="176" t="s">
        <v>33</v>
      </c>
      <c r="AH530" s="247" t="s">
        <v>180</v>
      </c>
      <c r="AI530" s="247" t="s">
        <v>164</v>
      </c>
      <c r="AJ530" s="176"/>
    </row>
    <row r="531" spans="2:36" s="36" customFormat="1" ht="86.15" customHeight="1" x14ac:dyDescent="0.35">
      <c r="B531" s="177"/>
      <c r="C531" s="177"/>
      <c r="D531" s="177"/>
      <c r="E531" s="259"/>
      <c r="F531" s="259"/>
      <c r="G531" s="259"/>
      <c r="H531" s="177"/>
      <c r="I531" s="177"/>
      <c r="J531" s="21" t="s">
        <v>111</v>
      </c>
      <c r="K531" s="29" t="s">
        <v>112</v>
      </c>
      <c r="L531" s="29" t="s">
        <v>85</v>
      </c>
      <c r="M531" s="29">
        <v>1</v>
      </c>
      <c r="N531" s="176"/>
      <c r="O531" s="377"/>
      <c r="P531" s="177"/>
      <c r="Q531" s="177"/>
      <c r="R531" s="323"/>
      <c r="S531" s="323"/>
      <c r="T531" s="245"/>
      <c r="U531" s="245"/>
      <c r="V531" s="257"/>
      <c r="W531" s="324"/>
      <c r="X531" s="324"/>
      <c r="Y531" s="324"/>
      <c r="Z531" s="324"/>
      <c r="AA531" s="324"/>
      <c r="AB531" s="324"/>
      <c r="AC531" s="176"/>
      <c r="AD531" s="366"/>
      <c r="AE531" s="366"/>
      <c r="AF531" s="177"/>
      <c r="AG531" s="176"/>
      <c r="AH531" s="247"/>
      <c r="AI531" s="247"/>
      <c r="AJ531" s="177"/>
    </row>
    <row r="532" spans="2:36" s="36" customFormat="1" ht="59.15" customHeight="1" x14ac:dyDescent="0.35">
      <c r="B532" s="177"/>
      <c r="C532" s="177"/>
      <c r="D532" s="177"/>
      <c r="E532" s="259"/>
      <c r="F532" s="259"/>
      <c r="G532" s="259"/>
      <c r="H532" s="177"/>
      <c r="I532" s="177"/>
      <c r="J532" s="21" t="s">
        <v>127</v>
      </c>
      <c r="K532" s="29" t="s">
        <v>128</v>
      </c>
      <c r="L532" s="29" t="s">
        <v>85</v>
      </c>
      <c r="M532" s="61">
        <v>30</v>
      </c>
      <c r="N532" s="176"/>
      <c r="O532" s="377"/>
      <c r="P532" s="177"/>
      <c r="Q532" s="177"/>
      <c r="R532" s="323"/>
      <c r="S532" s="323"/>
      <c r="T532" s="245"/>
      <c r="U532" s="245"/>
      <c r="V532" s="258"/>
      <c r="W532" s="324"/>
      <c r="X532" s="324"/>
      <c r="Y532" s="324"/>
      <c r="Z532" s="324"/>
      <c r="AA532" s="324"/>
      <c r="AB532" s="324"/>
      <c r="AC532" s="176"/>
      <c r="AD532" s="366"/>
      <c r="AE532" s="366"/>
      <c r="AF532" s="177"/>
      <c r="AG532" s="176"/>
      <c r="AH532" s="247"/>
      <c r="AI532" s="247"/>
      <c r="AJ532" s="177"/>
    </row>
    <row r="533" spans="2:36" s="36" customFormat="1" ht="132" customHeight="1" x14ac:dyDescent="0.35">
      <c r="B533" s="177" t="s">
        <v>887</v>
      </c>
      <c r="C533" s="177" t="s">
        <v>477</v>
      </c>
      <c r="D533" s="177" t="s">
        <v>106</v>
      </c>
      <c r="E533" s="259" t="s">
        <v>67</v>
      </c>
      <c r="F533" s="259" t="s">
        <v>134</v>
      </c>
      <c r="G533" s="259" t="s">
        <v>147</v>
      </c>
      <c r="H533" s="177" t="s">
        <v>70</v>
      </c>
      <c r="I533" s="177" t="s">
        <v>79</v>
      </c>
      <c r="J533" s="21" t="s">
        <v>212</v>
      </c>
      <c r="K533" s="29" t="s">
        <v>107</v>
      </c>
      <c r="L533" s="29" t="s">
        <v>86</v>
      </c>
      <c r="M533" s="29">
        <v>40</v>
      </c>
      <c r="N533" s="176" t="s">
        <v>108</v>
      </c>
      <c r="O533" s="377" t="s">
        <v>473</v>
      </c>
      <c r="P533" s="177" t="s">
        <v>75</v>
      </c>
      <c r="Q533" s="177" t="s">
        <v>76</v>
      </c>
      <c r="R533" s="323" t="s">
        <v>77</v>
      </c>
      <c r="S533" s="323" t="s">
        <v>109</v>
      </c>
      <c r="T533" s="245">
        <f>V533+Y533</f>
        <v>214000</v>
      </c>
      <c r="U533" s="245" t="s">
        <v>79</v>
      </c>
      <c r="V533" s="324">
        <v>181900</v>
      </c>
      <c r="W533" s="324" t="s">
        <v>98</v>
      </c>
      <c r="X533" s="324" t="s">
        <v>98</v>
      </c>
      <c r="Y533" s="324">
        <v>32100</v>
      </c>
      <c r="Z533" s="324" t="s">
        <v>98</v>
      </c>
      <c r="AA533" s="324" t="s">
        <v>98</v>
      </c>
      <c r="AB533" s="324">
        <v>96145</v>
      </c>
      <c r="AC533" s="176" t="s">
        <v>149</v>
      </c>
      <c r="AD533" s="366" t="s">
        <v>79</v>
      </c>
      <c r="AE533" s="366">
        <f>V533+Y533</f>
        <v>214000</v>
      </c>
      <c r="AF533" s="176" t="s">
        <v>79</v>
      </c>
      <c r="AG533" s="176" t="s">
        <v>33</v>
      </c>
      <c r="AH533" s="247" t="s">
        <v>165</v>
      </c>
      <c r="AI533" s="247" t="s">
        <v>183</v>
      </c>
      <c r="AJ533" s="176"/>
    </row>
    <row r="534" spans="2:36" s="36" customFormat="1" ht="86.15" customHeight="1" x14ac:dyDescent="0.35">
      <c r="B534" s="177"/>
      <c r="C534" s="177"/>
      <c r="D534" s="177"/>
      <c r="E534" s="259"/>
      <c r="F534" s="259"/>
      <c r="G534" s="259"/>
      <c r="H534" s="177"/>
      <c r="I534" s="177"/>
      <c r="J534" s="21" t="s">
        <v>111</v>
      </c>
      <c r="K534" s="29" t="s">
        <v>112</v>
      </c>
      <c r="L534" s="29" t="s">
        <v>85</v>
      </c>
      <c r="M534" s="29">
        <v>3</v>
      </c>
      <c r="N534" s="176"/>
      <c r="O534" s="377"/>
      <c r="P534" s="177"/>
      <c r="Q534" s="177"/>
      <c r="R534" s="323"/>
      <c r="S534" s="323"/>
      <c r="T534" s="245"/>
      <c r="U534" s="245"/>
      <c r="V534" s="324"/>
      <c r="W534" s="324"/>
      <c r="X534" s="324"/>
      <c r="Y534" s="324"/>
      <c r="Z534" s="324"/>
      <c r="AA534" s="324"/>
      <c r="AB534" s="324"/>
      <c r="AC534" s="176"/>
      <c r="AD534" s="366"/>
      <c r="AE534" s="366"/>
      <c r="AF534" s="177"/>
      <c r="AG534" s="176"/>
      <c r="AH534" s="247"/>
      <c r="AI534" s="247"/>
      <c r="AJ534" s="177"/>
    </row>
    <row r="535" spans="2:36" s="36" customFormat="1" ht="59.15" customHeight="1" x14ac:dyDescent="0.35">
      <c r="B535" s="177"/>
      <c r="C535" s="177"/>
      <c r="D535" s="177"/>
      <c r="E535" s="259"/>
      <c r="F535" s="259"/>
      <c r="G535" s="259"/>
      <c r="H535" s="177"/>
      <c r="I535" s="177"/>
      <c r="J535" s="21" t="s">
        <v>127</v>
      </c>
      <c r="K535" s="29" t="s">
        <v>128</v>
      </c>
      <c r="L535" s="29" t="s">
        <v>85</v>
      </c>
      <c r="M535" s="61">
        <v>100</v>
      </c>
      <c r="N535" s="176"/>
      <c r="O535" s="377"/>
      <c r="P535" s="177"/>
      <c r="Q535" s="177"/>
      <c r="R535" s="323"/>
      <c r="S535" s="323"/>
      <c r="T535" s="245"/>
      <c r="U535" s="245"/>
      <c r="V535" s="324"/>
      <c r="W535" s="324"/>
      <c r="X535" s="324"/>
      <c r="Y535" s="324"/>
      <c r="Z535" s="324"/>
      <c r="AA535" s="324"/>
      <c r="AB535" s="324"/>
      <c r="AC535" s="176"/>
      <c r="AD535" s="366"/>
      <c r="AE535" s="366"/>
      <c r="AF535" s="177"/>
      <c r="AG535" s="176"/>
      <c r="AH535" s="247"/>
      <c r="AI535" s="247"/>
      <c r="AJ535" s="177"/>
    </row>
    <row r="536" spans="2:36" s="36" customFormat="1" ht="112.5" customHeight="1" x14ac:dyDescent="0.35">
      <c r="B536" s="177" t="s">
        <v>888</v>
      </c>
      <c r="C536" s="177" t="s">
        <v>478</v>
      </c>
      <c r="D536" s="177" t="s">
        <v>106</v>
      </c>
      <c r="E536" s="259" t="s">
        <v>67</v>
      </c>
      <c r="F536" s="259" t="s">
        <v>134</v>
      </c>
      <c r="G536" s="259" t="s">
        <v>147</v>
      </c>
      <c r="H536" s="177" t="s">
        <v>70</v>
      </c>
      <c r="I536" s="177" t="s">
        <v>79</v>
      </c>
      <c r="J536" s="21" t="s">
        <v>212</v>
      </c>
      <c r="K536" s="29" t="s">
        <v>107</v>
      </c>
      <c r="L536" s="29" t="s">
        <v>86</v>
      </c>
      <c r="M536" s="29">
        <v>40</v>
      </c>
      <c r="N536" s="176" t="s">
        <v>108</v>
      </c>
      <c r="O536" s="377" t="s">
        <v>473</v>
      </c>
      <c r="P536" s="177" t="s">
        <v>75</v>
      </c>
      <c r="Q536" s="177" t="s">
        <v>76</v>
      </c>
      <c r="R536" s="323" t="s">
        <v>77</v>
      </c>
      <c r="S536" s="323" t="s">
        <v>109</v>
      </c>
      <c r="T536" s="245">
        <f>V536+Y536</f>
        <v>32100</v>
      </c>
      <c r="U536" s="245" t="s">
        <v>79</v>
      </c>
      <c r="V536" s="324">
        <v>27285</v>
      </c>
      <c r="W536" s="324" t="s">
        <v>98</v>
      </c>
      <c r="X536" s="324" t="s">
        <v>98</v>
      </c>
      <c r="Y536" s="324">
        <v>4815</v>
      </c>
      <c r="Z536" s="324" t="s">
        <v>98</v>
      </c>
      <c r="AA536" s="324" t="s">
        <v>98</v>
      </c>
      <c r="AB536" s="324">
        <v>4815</v>
      </c>
      <c r="AC536" s="176" t="s">
        <v>149</v>
      </c>
      <c r="AD536" s="366" t="s">
        <v>79</v>
      </c>
      <c r="AE536" s="366">
        <f>V536+Y536</f>
        <v>32100</v>
      </c>
      <c r="AF536" s="176" t="s">
        <v>79</v>
      </c>
      <c r="AG536" s="176" t="s">
        <v>33</v>
      </c>
      <c r="AH536" s="247" t="s">
        <v>183</v>
      </c>
      <c r="AI536" s="247" t="s">
        <v>303</v>
      </c>
      <c r="AJ536" s="176"/>
    </row>
    <row r="537" spans="2:36" s="36" customFormat="1" ht="86.15" customHeight="1" x14ac:dyDescent="0.35">
      <c r="B537" s="177"/>
      <c r="C537" s="177"/>
      <c r="D537" s="177"/>
      <c r="E537" s="259"/>
      <c r="F537" s="259"/>
      <c r="G537" s="259"/>
      <c r="H537" s="177"/>
      <c r="I537" s="177"/>
      <c r="J537" s="21" t="s">
        <v>111</v>
      </c>
      <c r="K537" s="29" t="s">
        <v>112</v>
      </c>
      <c r="L537" s="29" t="s">
        <v>85</v>
      </c>
      <c r="M537" s="29">
        <v>1</v>
      </c>
      <c r="N537" s="176"/>
      <c r="O537" s="377"/>
      <c r="P537" s="177"/>
      <c r="Q537" s="177"/>
      <c r="R537" s="323"/>
      <c r="S537" s="323"/>
      <c r="T537" s="245"/>
      <c r="U537" s="245"/>
      <c r="V537" s="324"/>
      <c r="W537" s="324"/>
      <c r="X537" s="324"/>
      <c r="Y537" s="324"/>
      <c r="Z537" s="324"/>
      <c r="AA537" s="324"/>
      <c r="AB537" s="324"/>
      <c r="AC537" s="176"/>
      <c r="AD537" s="366"/>
      <c r="AE537" s="366"/>
      <c r="AF537" s="177"/>
      <c r="AG537" s="176"/>
      <c r="AH537" s="247"/>
      <c r="AI537" s="247"/>
      <c r="AJ537" s="177"/>
    </row>
    <row r="538" spans="2:36" s="36" customFormat="1" ht="59.15" customHeight="1" x14ac:dyDescent="0.35">
      <c r="B538" s="177"/>
      <c r="C538" s="177"/>
      <c r="D538" s="177"/>
      <c r="E538" s="259"/>
      <c r="F538" s="259"/>
      <c r="G538" s="259"/>
      <c r="H538" s="177"/>
      <c r="I538" s="177"/>
      <c r="J538" s="21" t="s">
        <v>127</v>
      </c>
      <c r="K538" s="29" t="s">
        <v>128</v>
      </c>
      <c r="L538" s="29" t="s">
        <v>85</v>
      </c>
      <c r="M538" s="61">
        <v>15</v>
      </c>
      <c r="N538" s="176"/>
      <c r="O538" s="377"/>
      <c r="P538" s="177"/>
      <c r="Q538" s="177"/>
      <c r="R538" s="323"/>
      <c r="S538" s="323"/>
      <c r="T538" s="245"/>
      <c r="U538" s="245"/>
      <c r="V538" s="324"/>
      <c r="W538" s="324"/>
      <c r="X538" s="324"/>
      <c r="Y538" s="324"/>
      <c r="Z538" s="324"/>
      <c r="AA538" s="324"/>
      <c r="AB538" s="324"/>
      <c r="AC538" s="176"/>
      <c r="AD538" s="366"/>
      <c r="AE538" s="366"/>
      <c r="AF538" s="177"/>
      <c r="AG538" s="176"/>
      <c r="AH538" s="247"/>
      <c r="AI538" s="247"/>
      <c r="AJ538" s="177"/>
    </row>
    <row r="539" spans="2:36" s="36" customFormat="1" ht="91" x14ac:dyDescent="0.35">
      <c r="B539" s="167" t="s">
        <v>649</v>
      </c>
      <c r="C539" s="167" t="s">
        <v>479</v>
      </c>
      <c r="D539" s="167" t="s">
        <v>106</v>
      </c>
      <c r="E539" s="166" t="s">
        <v>67</v>
      </c>
      <c r="F539" s="166" t="s">
        <v>134</v>
      </c>
      <c r="G539" s="166" t="s">
        <v>147</v>
      </c>
      <c r="H539" s="167" t="s">
        <v>70</v>
      </c>
      <c r="I539" s="167" t="s">
        <v>79</v>
      </c>
      <c r="J539" s="12" t="s">
        <v>212</v>
      </c>
      <c r="K539" s="8" t="s">
        <v>107</v>
      </c>
      <c r="L539" s="8" t="s">
        <v>86</v>
      </c>
      <c r="M539" s="8">
        <v>40</v>
      </c>
      <c r="N539" s="168" t="s">
        <v>108</v>
      </c>
      <c r="O539" s="218" t="s">
        <v>473</v>
      </c>
      <c r="P539" s="167" t="s">
        <v>75</v>
      </c>
      <c r="Q539" s="167" t="s">
        <v>76</v>
      </c>
      <c r="R539" s="170" t="s">
        <v>77</v>
      </c>
      <c r="S539" s="170" t="s">
        <v>109</v>
      </c>
      <c r="T539" s="171">
        <f>V539+Y539</f>
        <v>89880</v>
      </c>
      <c r="U539" s="171" t="s">
        <v>79</v>
      </c>
      <c r="V539" s="178">
        <v>76398</v>
      </c>
      <c r="W539" s="173" t="s">
        <v>98</v>
      </c>
      <c r="X539" s="173" t="s">
        <v>98</v>
      </c>
      <c r="Y539" s="173">
        <v>13482</v>
      </c>
      <c r="Z539" s="173" t="s">
        <v>98</v>
      </c>
      <c r="AA539" s="173" t="s">
        <v>98</v>
      </c>
      <c r="AB539" s="173">
        <v>40380.9</v>
      </c>
      <c r="AC539" s="168" t="s">
        <v>149</v>
      </c>
      <c r="AD539" s="175" t="s">
        <v>79</v>
      </c>
      <c r="AE539" s="175">
        <f>V539+Y539</f>
        <v>89880</v>
      </c>
      <c r="AF539" s="168" t="s">
        <v>79</v>
      </c>
      <c r="AG539" s="168" t="s">
        <v>33</v>
      </c>
      <c r="AH539" s="236" t="s">
        <v>237</v>
      </c>
      <c r="AI539" s="236" t="s">
        <v>418</v>
      </c>
      <c r="AJ539" s="168"/>
    </row>
    <row r="540" spans="2:36" s="36" customFormat="1" ht="86.15" customHeight="1" x14ac:dyDescent="0.35">
      <c r="B540" s="167"/>
      <c r="C540" s="167"/>
      <c r="D540" s="167"/>
      <c r="E540" s="166"/>
      <c r="F540" s="166"/>
      <c r="G540" s="166"/>
      <c r="H540" s="167"/>
      <c r="I540" s="167"/>
      <c r="J540" s="12" t="s">
        <v>111</v>
      </c>
      <c r="K540" s="8" t="s">
        <v>112</v>
      </c>
      <c r="L540" s="8" t="s">
        <v>85</v>
      </c>
      <c r="M540" s="8">
        <v>1</v>
      </c>
      <c r="N540" s="168"/>
      <c r="O540" s="218"/>
      <c r="P540" s="167"/>
      <c r="Q540" s="167"/>
      <c r="R540" s="170"/>
      <c r="S540" s="170"/>
      <c r="T540" s="171"/>
      <c r="U540" s="171"/>
      <c r="V540" s="197"/>
      <c r="W540" s="173"/>
      <c r="X540" s="173"/>
      <c r="Y540" s="173"/>
      <c r="Z540" s="173"/>
      <c r="AA540" s="173"/>
      <c r="AB540" s="173"/>
      <c r="AC540" s="168"/>
      <c r="AD540" s="175"/>
      <c r="AE540" s="175"/>
      <c r="AF540" s="167"/>
      <c r="AG540" s="168"/>
      <c r="AH540" s="236"/>
      <c r="AI540" s="236"/>
      <c r="AJ540" s="167"/>
    </row>
    <row r="541" spans="2:36" s="36" customFormat="1" ht="59.15" customHeight="1" x14ac:dyDescent="0.35">
      <c r="B541" s="167"/>
      <c r="C541" s="167"/>
      <c r="D541" s="167"/>
      <c r="E541" s="166"/>
      <c r="F541" s="166"/>
      <c r="G541" s="166"/>
      <c r="H541" s="167"/>
      <c r="I541" s="167"/>
      <c r="J541" s="12" t="s">
        <v>127</v>
      </c>
      <c r="K541" s="8" t="s">
        <v>128</v>
      </c>
      <c r="L541" s="8" t="s">
        <v>85</v>
      </c>
      <c r="M541" s="53">
        <v>7</v>
      </c>
      <c r="N541" s="168"/>
      <c r="O541" s="218"/>
      <c r="P541" s="167"/>
      <c r="Q541" s="167"/>
      <c r="R541" s="170"/>
      <c r="S541" s="170"/>
      <c r="T541" s="171"/>
      <c r="U541" s="171"/>
      <c r="V541" s="198"/>
      <c r="W541" s="173"/>
      <c r="X541" s="173"/>
      <c r="Y541" s="173"/>
      <c r="Z541" s="173"/>
      <c r="AA541" s="173"/>
      <c r="AB541" s="173"/>
      <c r="AC541" s="168"/>
      <c r="AD541" s="175"/>
      <c r="AE541" s="175"/>
      <c r="AF541" s="167"/>
      <c r="AG541" s="168"/>
      <c r="AH541" s="236"/>
      <c r="AI541" s="236"/>
      <c r="AJ541" s="167"/>
    </row>
    <row r="542" spans="2:36" ht="39" x14ac:dyDescent="0.3">
      <c r="B542" s="177" t="s">
        <v>920</v>
      </c>
      <c r="C542" s="177" t="s">
        <v>480</v>
      </c>
      <c r="D542" s="177" t="s">
        <v>66</v>
      </c>
      <c r="E542" s="259" t="s">
        <v>67</v>
      </c>
      <c r="F542" s="259" t="s">
        <v>132</v>
      </c>
      <c r="G542" s="259" t="s">
        <v>69</v>
      </c>
      <c r="H542" s="177" t="s">
        <v>70</v>
      </c>
      <c r="I542" s="177" t="s">
        <v>79</v>
      </c>
      <c r="J542" s="21" t="s">
        <v>113</v>
      </c>
      <c r="K542" s="29" t="s">
        <v>114</v>
      </c>
      <c r="L542" s="29" t="s">
        <v>115</v>
      </c>
      <c r="M542" s="29">
        <v>2</v>
      </c>
      <c r="N542" s="176" t="s">
        <v>108</v>
      </c>
      <c r="O542" s="177" t="s">
        <v>473</v>
      </c>
      <c r="P542" s="177" t="s">
        <v>75</v>
      </c>
      <c r="Q542" s="177" t="s">
        <v>76</v>
      </c>
      <c r="R542" s="323" t="s">
        <v>77</v>
      </c>
      <c r="S542" s="323" t="s">
        <v>109</v>
      </c>
      <c r="T542" s="245">
        <f>V542+Y542</f>
        <v>151940</v>
      </c>
      <c r="U542" s="245" t="s">
        <v>79</v>
      </c>
      <c r="V542" s="324">
        <v>129149</v>
      </c>
      <c r="W542" s="324" t="s">
        <v>98</v>
      </c>
      <c r="X542" s="324" t="s">
        <v>98</v>
      </c>
      <c r="Y542" s="256">
        <v>22791</v>
      </c>
      <c r="Z542" s="324" t="s">
        <v>98</v>
      </c>
      <c r="AA542" s="324" t="s">
        <v>98</v>
      </c>
      <c r="AB542" s="256">
        <v>68262.899999999994</v>
      </c>
      <c r="AC542" s="176" t="s">
        <v>80</v>
      </c>
      <c r="AD542" s="366" t="s">
        <v>79</v>
      </c>
      <c r="AE542" s="366">
        <f>V542+Y542</f>
        <v>151940</v>
      </c>
      <c r="AF542" s="177" t="s">
        <v>79</v>
      </c>
      <c r="AG542" s="176" t="s">
        <v>33</v>
      </c>
      <c r="AH542" s="247" t="s">
        <v>257</v>
      </c>
      <c r="AI542" s="247" t="s">
        <v>259</v>
      </c>
      <c r="AJ542" s="177"/>
    </row>
    <row r="543" spans="2:36" ht="68.150000000000006" customHeight="1" x14ac:dyDescent="0.3">
      <c r="B543" s="177"/>
      <c r="C543" s="177"/>
      <c r="D543" s="177"/>
      <c r="E543" s="259"/>
      <c r="F543" s="259"/>
      <c r="G543" s="259"/>
      <c r="H543" s="177"/>
      <c r="I543" s="177"/>
      <c r="J543" s="21" t="s">
        <v>116</v>
      </c>
      <c r="K543" s="29" t="s">
        <v>117</v>
      </c>
      <c r="L543" s="29" t="s">
        <v>85</v>
      </c>
      <c r="M543" s="29">
        <v>2</v>
      </c>
      <c r="N543" s="176"/>
      <c r="O543" s="177"/>
      <c r="P543" s="177"/>
      <c r="Q543" s="177"/>
      <c r="R543" s="323"/>
      <c r="S543" s="323"/>
      <c r="T543" s="245"/>
      <c r="U543" s="245"/>
      <c r="V543" s="324"/>
      <c r="W543" s="324"/>
      <c r="X543" s="324"/>
      <c r="Y543" s="257"/>
      <c r="Z543" s="324"/>
      <c r="AA543" s="324"/>
      <c r="AB543" s="257"/>
      <c r="AC543" s="176"/>
      <c r="AD543" s="366"/>
      <c r="AE543" s="366"/>
      <c r="AF543" s="177"/>
      <c r="AG543" s="176"/>
      <c r="AH543" s="247"/>
      <c r="AI543" s="247"/>
      <c r="AJ543" s="177"/>
    </row>
    <row r="544" spans="2:36" ht="51" customHeight="1" x14ac:dyDescent="0.3">
      <c r="B544" s="177"/>
      <c r="C544" s="177"/>
      <c r="D544" s="177"/>
      <c r="E544" s="259"/>
      <c r="F544" s="259"/>
      <c r="G544" s="259"/>
      <c r="H544" s="177"/>
      <c r="I544" s="177"/>
      <c r="J544" s="21" t="s">
        <v>213</v>
      </c>
      <c r="K544" s="29" t="s">
        <v>118</v>
      </c>
      <c r="L544" s="29" t="s">
        <v>119</v>
      </c>
      <c r="M544" s="29">
        <v>2</v>
      </c>
      <c r="N544" s="176"/>
      <c r="O544" s="177"/>
      <c r="P544" s="177"/>
      <c r="Q544" s="177"/>
      <c r="R544" s="323"/>
      <c r="S544" s="323"/>
      <c r="T544" s="245"/>
      <c r="U544" s="245"/>
      <c r="V544" s="324"/>
      <c r="W544" s="324"/>
      <c r="X544" s="324"/>
      <c r="Y544" s="257"/>
      <c r="Z544" s="324"/>
      <c r="AA544" s="324"/>
      <c r="AB544" s="257"/>
      <c r="AC544" s="176"/>
      <c r="AD544" s="366"/>
      <c r="AE544" s="366"/>
      <c r="AF544" s="177"/>
      <c r="AG544" s="176"/>
      <c r="AH544" s="247"/>
      <c r="AI544" s="247"/>
      <c r="AJ544" s="177"/>
    </row>
    <row r="545" spans="2:36" ht="40" customHeight="1" x14ac:dyDescent="0.3">
      <c r="B545" s="242"/>
      <c r="C545" s="242"/>
      <c r="D545" s="177"/>
      <c r="E545" s="259"/>
      <c r="F545" s="248"/>
      <c r="G545" s="248"/>
      <c r="H545" s="177"/>
      <c r="I545" s="177"/>
      <c r="J545" s="57" t="s">
        <v>120</v>
      </c>
      <c r="K545" s="56" t="s">
        <v>121</v>
      </c>
      <c r="L545" s="56" t="s">
        <v>119</v>
      </c>
      <c r="M545" s="58">
        <v>2</v>
      </c>
      <c r="N545" s="176"/>
      <c r="O545" s="242"/>
      <c r="P545" s="177"/>
      <c r="Q545" s="177"/>
      <c r="R545" s="323"/>
      <c r="S545" s="323"/>
      <c r="T545" s="312"/>
      <c r="U545" s="312"/>
      <c r="V545" s="256"/>
      <c r="W545" s="256"/>
      <c r="X545" s="256"/>
      <c r="Y545" s="257"/>
      <c r="Z545" s="256"/>
      <c r="AA545" s="256"/>
      <c r="AB545" s="257"/>
      <c r="AC545" s="265"/>
      <c r="AD545" s="366"/>
      <c r="AE545" s="381"/>
      <c r="AF545" s="242"/>
      <c r="AG545" s="265"/>
      <c r="AH545" s="247"/>
      <c r="AI545" s="247"/>
      <c r="AJ545" s="177"/>
    </row>
    <row r="546" spans="2:36" s="77" customFormat="1" ht="91" x14ac:dyDescent="0.3">
      <c r="B546" s="167" t="s">
        <v>878</v>
      </c>
      <c r="C546" s="167" t="s">
        <v>879</v>
      </c>
      <c r="D546" s="167" t="s">
        <v>66</v>
      </c>
      <c r="E546" s="166" t="s">
        <v>67</v>
      </c>
      <c r="F546" s="166" t="s">
        <v>134</v>
      </c>
      <c r="G546" s="166" t="s">
        <v>147</v>
      </c>
      <c r="H546" s="167" t="s">
        <v>70</v>
      </c>
      <c r="I546" s="167" t="s">
        <v>79</v>
      </c>
      <c r="J546" s="12" t="s">
        <v>212</v>
      </c>
      <c r="K546" s="8" t="s">
        <v>107</v>
      </c>
      <c r="L546" s="8" t="s">
        <v>86</v>
      </c>
      <c r="M546" s="8">
        <v>40</v>
      </c>
      <c r="N546" s="168" t="s">
        <v>108</v>
      </c>
      <c r="O546" s="167" t="s">
        <v>473</v>
      </c>
      <c r="P546" s="167" t="s">
        <v>75</v>
      </c>
      <c r="Q546" s="167" t="s">
        <v>76</v>
      </c>
      <c r="R546" s="170" t="s">
        <v>77</v>
      </c>
      <c r="S546" s="170" t="s">
        <v>109</v>
      </c>
      <c r="T546" s="171">
        <f>V546+Y546</f>
        <v>214000</v>
      </c>
      <c r="U546" s="171" t="s">
        <v>79</v>
      </c>
      <c r="V546" s="173">
        <v>181900</v>
      </c>
      <c r="W546" s="173" t="s">
        <v>98</v>
      </c>
      <c r="X546" s="173" t="s">
        <v>98</v>
      </c>
      <c r="Y546" s="173">
        <v>32100</v>
      </c>
      <c r="Z546" s="173" t="s">
        <v>98</v>
      </c>
      <c r="AA546" s="173" t="s">
        <v>98</v>
      </c>
      <c r="AB546" s="173">
        <v>96145</v>
      </c>
      <c r="AC546" s="168" t="s">
        <v>149</v>
      </c>
      <c r="AD546" s="175" t="s">
        <v>79</v>
      </c>
      <c r="AE546" s="175">
        <f>V546+Y546</f>
        <v>214000</v>
      </c>
      <c r="AF546" s="168" t="s">
        <v>79</v>
      </c>
      <c r="AG546" s="168" t="s">
        <v>33</v>
      </c>
      <c r="AH546" s="168" t="s">
        <v>180</v>
      </c>
      <c r="AI546" s="168" t="s">
        <v>165</v>
      </c>
      <c r="AJ546" s="168"/>
    </row>
    <row r="547" spans="2:36" s="77" customFormat="1" ht="52" x14ac:dyDescent="0.3">
      <c r="B547" s="167"/>
      <c r="C547" s="167"/>
      <c r="D547" s="167"/>
      <c r="E547" s="166"/>
      <c r="F547" s="166"/>
      <c r="G547" s="166"/>
      <c r="H547" s="167"/>
      <c r="I547" s="167"/>
      <c r="J547" s="12" t="s">
        <v>111</v>
      </c>
      <c r="K547" s="8" t="s">
        <v>112</v>
      </c>
      <c r="L547" s="8" t="s">
        <v>85</v>
      </c>
      <c r="M547" s="8">
        <v>3</v>
      </c>
      <c r="N547" s="168"/>
      <c r="O547" s="167"/>
      <c r="P547" s="167"/>
      <c r="Q547" s="167"/>
      <c r="R547" s="170"/>
      <c r="S547" s="170"/>
      <c r="T547" s="171"/>
      <c r="U547" s="171"/>
      <c r="V547" s="173"/>
      <c r="W547" s="173"/>
      <c r="X547" s="173"/>
      <c r="Y547" s="173"/>
      <c r="Z547" s="173"/>
      <c r="AA547" s="173"/>
      <c r="AB547" s="173"/>
      <c r="AC547" s="168"/>
      <c r="AD547" s="175"/>
      <c r="AE547" s="175"/>
      <c r="AF547" s="167"/>
      <c r="AG547" s="168"/>
      <c r="AH547" s="168"/>
      <c r="AI547" s="168"/>
      <c r="AJ547" s="167"/>
    </row>
    <row r="548" spans="2:36" s="77" customFormat="1" ht="40" customHeight="1" x14ac:dyDescent="0.3">
      <c r="B548" s="167"/>
      <c r="C548" s="167"/>
      <c r="D548" s="167"/>
      <c r="E548" s="166"/>
      <c r="F548" s="166"/>
      <c r="G548" s="166"/>
      <c r="H548" s="167"/>
      <c r="I548" s="167"/>
      <c r="J548" s="12" t="s">
        <v>127</v>
      </c>
      <c r="K548" s="8" t="s">
        <v>128</v>
      </c>
      <c r="L548" s="8" t="s">
        <v>85</v>
      </c>
      <c r="M548" s="53">
        <v>100</v>
      </c>
      <c r="N548" s="168"/>
      <c r="O548" s="167"/>
      <c r="P548" s="167"/>
      <c r="Q548" s="167"/>
      <c r="R548" s="170"/>
      <c r="S548" s="170"/>
      <c r="T548" s="171"/>
      <c r="U548" s="171"/>
      <c r="V548" s="173"/>
      <c r="W548" s="173"/>
      <c r="X548" s="173"/>
      <c r="Y548" s="173"/>
      <c r="Z548" s="173"/>
      <c r="AA548" s="173"/>
      <c r="AB548" s="173"/>
      <c r="AC548" s="168"/>
      <c r="AD548" s="175"/>
      <c r="AE548" s="175"/>
      <c r="AF548" s="167"/>
      <c r="AG548" s="168"/>
      <c r="AH548" s="168"/>
      <c r="AI548" s="168"/>
      <c r="AJ548" s="167"/>
    </row>
    <row r="549" spans="2:36" s="77" customFormat="1" ht="91" x14ac:dyDescent="0.3">
      <c r="B549" s="167" t="s">
        <v>880</v>
      </c>
      <c r="C549" s="167" t="s">
        <v>881</v>
      </c>
      <c r="D549" s="167" t="s">
        <v>66</v>
      </c>
      <c r="E549" s="166" t="s">
        <v>67</v>
      </c>
      <c r="F549" s="166" t="s">
        <v>134</v>
      </c>
      <c r="G549" s="166" t="s">
        <v>147</v>
      </c>
      <c r="H549" s="167" t="s">
        <v>70</v>
      </c>
      <c r="I549" s="167" t="s">
        <v>79</v>
      </c>
      <c r="J549" s="12" t="s">
        <v>212</v>
      </c>
      <c r="K549" s="8" t="s">
        <v>107</v>
      </c>
      <c r="L549" s="8" t="s">
        <v>86</v>
      </c>
      <c r="M549" s="8">
        <v>40</v>
      </c>
      <c r="N549" s="168" t="s">
        <v>108</v>
      </c>
      <c r="O549" s="167" t="s">
        <v>473</v>
      </c>
      <c r="P549" s="167" t="s">
        <v>75</v>
      </c>
      <c r="Q549" s="167" t="s">
        <v>76</v>
      </c>
      <c r="R549" s="170" t="s">
        <v>77</v>
      </c>
      <c r="S549" s="170" t="s">
        <v>109</v>
      </c>
      <c r="T549" s="171">
        <f>V549+Y549</f>
        <v>32100</v>
      </c>
      <c r="U549" s="171" t="s">
        <v>79</v>
      </c>
      <c r="V549" s="173">
        <v>27285</v>
      </c>
      <c r="W549" s="173" t="s">
        <v>98</v>
      </c>
      <c r="X549" s="173" t="s">
        <v>98</v>
      </c>
      <c r="Y549" s="173">
        <v>4815</v>
      </c>
      <c r="Z549" s="173" t="s">
        <v>98</v>
      </c>
      <c r="AA549" s="173" t="s">
        <v>98</v>
      </c>
      <c r="AB549" s="173">
        <v>14421.75</v>
      </c>
      <c r="AC549" s="168" t="s">
        <v>149</v>
      </c>
      <c r="AD549" s="175" t="s">
        <v>79</v>
      </c>
      <c r="AE549" s="175">
        <f>V549+Y549</f>
        <v>32100</v>
      </c>
      <c r="AF549" s="168" t="s">
        <v>79</v>
      </c>
      <c r="AG549" s="168" t="s">
        <v>33</v>
      </c>
      <c r="AH549" s="168" t="s">
        <v>889</v>
      </c>
      <c r="AI549" s="168" t="s">
        <v>365</v>
      </c>
      <c r="AJ549" s="168"/>
    </row>
    <row r="550" spans="2:36" s="77" customFormat="1" ht="52" x14ac:dyDescent="0.3">
      <c r="B550" s="167"/>
      <c r="C550" s="167"/>
      <c r="D550" s="167"/>
      <c r="E550" s="166"/>
      <c r="F550" s="166"/>
      <c r="G550" s="166"/>
      <c r="H550" s="167"/>
      <c r="I550" s="167"/>
      <c r="J550" s="12" t="s">
        <v>111</v>
      </c>
      <c r="K550" s="8" t="s">
        <v>112</v>
      </c>
      <c r="L550" s="8" t="s">
        <v>85</v>
      </c>
      <c r="M550" s="8">
        <v>1</v>
      </c>
      <c r="N550" s="168"/>
      <c r="O550" s="167"/>
      <c r="P550" s="167"/>
      <c r="Q550" s="167"/>
      <c r="R550" s="170"/>
      <c r="S550" s="170"/>
      <c r="T550" s="171"/>
      <c r="U550" s="171"/>
      <c r="V550" s="173"/>
      <c r="W550" s="173"/>
      <c r="X550" s="173"/>
      <c r="Y550" s="173"/>
      <c r="Z550" s="173"/>
      <c r="AA550" s="173"/>
      <c r="AB550" s="173"/>
      <c r="AC550" s="168"/>
      <c r="AD550" s="175"/>
      <c r="AE550" s="175"/>
      <c r="AF550" s="167"/>
      <c r="AG550" s="168"/>
      <c r="AH550" s="168"/>
      <c r="AI550" s="168"/>
      <c r="AJ550" s="167"/>
    </row>
    <row r="551" spans="2:36" s="77" customFormat="1" ht="39" x14ac:dyDescent="0.3">
      <c r="B551" s="167"/>
      <c r="C551" s="167"/>
      <c r="D551" s="167"/>
      <c r="E551" s="166"/>
      <c r="F551" s="166"/>
      <c r="G551" s="166"/>
      <c r="H551" s="167"/>
      <c r="I551" s="167"/>
      <c r="J551" s="12" t="s">
        <v>127</v>
      </c>
      <c r="K551" s="8" t="s">
        <v>128</v>
      </c>
      <c r="L551" s="8" t="s">
        <v>85</v>
      </c>
      <c r="M551" s="53">
        <v>15</v>
      </c>
      <c r="N551" s="168"/>
      <c r="O551" s="167"/>
      <c r="P551" s="167"/>
      <c r="Q551" s="167"/>
      <c r="R551" s="170"/>
      <c r="S551" s="170"/>
      <c r="T551" s="171"/>
      <c r="U551" s="171"/>
      <c r="V551" s="173"/>
      <c r="W551" s="173"/>
      <c r="X551" s="173"/>
      <c r="Y551" s="173"/>
      <c r="Z551" s="173"/>
      <c r="AA551" s="173"/>
      <c r="AB551" s="173"/>
      <c r="AC551" s="168"/>
      <c r="AD551" s="175"/>
      <c r="AE551" s="175"/>
      <c r="AF551" s="167"/>
      <c r="AG551" s="168"/>
      <c r="AH551" s="168"/>
      <c r="AI551" s="168"/>
      <c r="AJ551" s="167"/>
    </row>
    <row r="552" spans="2:36" s="77" customFormat="1" ht="39" x14ac:dyDescent="0.3">
      <c r="B552" s="179" t="s">
        <v>882</v>
      </c>
      <c r="C552" s="179" t="s">
        <v>883</v>
      </c>
      <c r="D552" s="179" t="s">
        <v>66</v>
      </c>
      <c r="E552" s="166" t="s">
        <v>67</v>
      </c>
      <c r="F552" s="166" t="s">
        <v>132</v>
      </c>
      <c r="G552" s="166" t="s">
        <v>69</v>
      </c>
      <c r="H552" s="167" t="s">
        <v>70</v>
      </c>
      <c r="I552" s="167" t="s">
        <v>79</v>
      </c>
      <c r="J552" s="12" t="s">
        <v>113</v>
      </c>
      <c r="K552" s="8" t="s">
        <v>114</v>
      </c>
      <c r="L552" s="8" t="s">
        <v>115</v>
      </c>
      <c r="M552" s="8">
        <v>2</v>
      </c>
      <c r="N552" s="168" t="s">
        <v>108</v>
      </c>
      <c r="O552" s="167" t="s">
        <v>473</v>
      </c>
      <c r="P552" s="167" t="s">
        <v>75</v>
      </c>
      <c r="Q552" s="167" t="s">
        <v>76</v>
      </c>
      <c r="R552" s="170" t="s">
        <v>77</v>
      </c>
      <c r="S552" s="170" t="s">
        <v>109</v>
      </c>
      <c r="T552" s="171">
        <f>V552+Y552</f>
        <v>151940</v>
      </c>
      <c r="U552" s="171" t="s">
        <v>79</v>
      </c>
      <c r="V552" s="173">
        <v>129149</v>
      </c>
      <c r="W552" s="173" t="s">
        <v>98</v>
      </c>
      <c r="X552" s="173" t="s">
        <v>98</v>
      </c>
      <c r="Y552" s="178">
        <v>22791</v>
      </c>
      <c r="Z552" s="173" t="s">
        <v>98</v>
      </c>
      <c r="AA552" s="173" t="s">
        <v>98</v>
      </c>
      <c r="AB552" s="178">
        <v>68262.899999999994</v>
      </c>
      <c r="AC552" s="168" t="s">
        <v>80</v>
      </c>
      <c r="AD552" s="175" t="s">
        <v>79</v>
      </c>
      <c r="AE552" s="175">
        <f>V552+Y552</f>
        <v>151940</v>
      </c>
      <c r="AF552" s="167" t="s">
        <v>79</v>
      </c>
      <c r="AG552" s="168" t="s">
        <v>33</v>
      </c>
      <c r="AH552" s="191" t="s">
        <v>890</v>
      </c>
      <c r="AI552" s="191" t="s">
        <v>171</v>
      </c>
      <c r="AJ552" s="167"/>
    </row>
    <row r="553" spans="2:36" s="77" customFormat="1" ht="52" x14ac:dyDescent="0.3">
      <c r="B553" s="180"/>
      <c r="C553" s="180"/>
      <c r="D553" s="180"/>
      <c r="E553" s="166"/>
      <c r="F553" s="166"/>
      <c r="G553" s="166"/>
      <c r="H553" s="167"/>
      <c r="I553" s="167"/>
      <c r="J553" s="12" t="s">
        <v>116</v>
      </c>
      <c r="K553" s="8" t="s">
        <v>117</v>
      </c>
      <c r="L553" s="8" t="s">
        <v>85</v>
      </c>
      <c r="M553" s="8">
        <v>2</v>
      </c>
      <c r="N553" s="168"/>
      <c r="O553" s="167"/>
      <c r="P553" s="167"/>
      <c r="Q553" s="167"/>
      <c r="R553" s="170"/>
      <c r="S553" s="170"/>
      <c r="T553" s="171"/>
      <c r="U553" s="171"/>
      <c r="V553" s="173"/>
      <c r="W553" s="173"/>
      <c r="X553" s="173"/>
      <c r="Y553" s="197"/>
      <c r="Z553" s="173"/>
      <c r="AA553" s="173"/>
      <c r="AB553" s="197"/>
      <c r="AC553" s="168"/>
      <c r="AD553" s="175"/>
      <c r="AE553" s="175"/>
      <c r="AF553" s="167"/>
      <c r="AG553" s="168"/>
      <c r="AH553" s="192"/>
      <c r="AI553" s="192"/>
      <c r="AJ553" s="167"/>
    </row>
    <row r="554" spans="2:36" s="77" customFormat="1" ht="39" x14ac:dyDescent="0.3">
      <c r="B554" s="180"/>
      <c r="C554" s="180"/>
      <c r="D554" s="180"/>
      <c r="E554" s="166"/>
      <c r="F554" s="166"/>
      <c r="G554" s="166"/>
      <c r="H554" s="167"/>
      <c r="I554" s="167"/>
      <c r="J554" s="12" t="s">
        <v>213</v>
      </c>
      <c r="K554" s="8" t="s">
        <v>118</v>
      </c>
      <c r="L554" s="8" t="s">
        <v>119</v>
      </c>
      <c r="M554" s="8">
        <v>2</v>
      </c>
      <c r="N554" s="168"/>
      <c r="O554" s="167"/>
      <c r="P554" s="167"/>
      <c r="Q554" s="167"/>
      <c r="R554" s="170"/>
      <c r="S554" s="170"/>
      <c r="T554" s="171"/>
      <c r="U554" s="171"/>
      <c r="V554" s="173"/>
      <c r="W554" s="173"/>
      <c r="X554" s="173"/>
      <c r="Y554" s="197"/>
      <c r="Z554" s="173"/>
      <c r="AA554" s="173"/>
      <c r="AB554" s="197"/>
      <c r="AC554" s="168"/>
      <c r="AD554" s="175"/>
      <c r="AE554" s="175"/>
      <c r="AF554" s="167"/>
      <c r="AG554" s="168"/>
      <c r="AH554" s="192"/>
      <c r="AI554" s="192"/>
      <c r="AJ554" s="167"/>
    </row>
    <row r="555" spans="2:36" s="77" customFormat="1" ht="40" customHeight="1" x14ac:dyDescent="0.3">
      <c r="B555" s="181"/>
      <c r="C555" s="181"/>
      <c r="D555" s="181"/>
      <c r="E555" s="166"/>
      <c r="F555" s="182"/>
      <c r="G555" s="182"/>
      <c r="H555" s="167"/>
      <c r="I555" s="167"/>
      <c r="J555" s="30" t="s">
        <v>120</v>
      </c>
      <c r="K555" s="15" t="s">
        <v>121</v>
      </c>
      <c r="L555" s="15" t="s">
        <v>119</v>
      </c>
      <c r="M555" s="54">
        <v>2</v>
      </c>
      <c r="N555" s="168"/>
      <c r="O555" s="179"/>
      <c r="P555" s="167"/>
      <c r="Q555" s="167"/>
      <c r="R555" s="170"/>
      <c r="S555" s="170"/>
      <c r="T555" s="203"/>
      <c r="U555" s="203"/>
      <c r="V555" s="178"/>
      <c r="W555" s="178"/>
      <c r="X555" s="178"/>
      <c r="Y555" s="197"/>
      <c r="Z555" s="178"/>
      <c r="AA555" s="178"/>
      <c r="AB555" s="197"/>
      <c r="AC555" s="191"/>
      <c r="AD555" s="175"/>
      <c r="AE555" s="189"/>
      <c r="AF555" s="179"/>
      <c r="AG555" s="191"/>
      <c r="AH555" s="193"/>
      <c r="AI555" s="193"/>
      <c r="AJ555" s="167"/>
    </row>
    <row r="556" spans="2:36" s="77" customFormat="1" ht="91" x14ac:dyDescent="0.3">
      <c r="B556" s="167" t="s">
        <v>884</v>
      </c>
      <c r="C556" s="167" t="s">
        <v>885</v>
      </c>
      <c r="D556" s="167" t="s">
        <v>66</v>
      </c>
      <c r="E556" s="166" t="s">
        <v>67</v>
      </c>
      <c r="F556" s="166" t="s">
        <v>134</v>
      </c>
      <c r="G556" s="166" t="s">
        <v>147</v>
      </c>
      <c r="H556" s="167" t="s">
        <v>70</v>
      </c>
      <c r="I556" s="167" t="s">
        <v>79</v>
      </c>
      <c r="J556" s="12" t="s">
        <v>212</v>
      </c>
      <c r="K556" s="8" t="s">
        <v>107</v>
      </c>
      <c r="L556" s="8" t="s">
        <v>86</v>
      </c>
      <c r="M556" s="8">
        <v>40</v>
      </c>
      <c r="N556" s="168" t="s">
        <v>108</v>
      </c>
      <c r="O556" s="167" t="s">
        <v>473</v>
      </c>
      <c r="P556" s="167" t="s">
        <v>75</v>
      </c>
      <c r="Q556" s="167" t="s">
        <v>76</v>
      </c>
      <c r="R556" s="170" t="s">
        <v>77</v>
      </c>
      <c r="S556" s="170" t="s">
        <v>109</v>
      </c>
      <c r="T556" s="171">
        <f>V556+Y556</f>
        <v>64200</v>
      </c>
      <c r="U556" s="171" t="s">
        <v>79</v>
      </c>
      <c r="V556" s="178">
        <v>54570</v>
      </c>
      <c r="W556" s="173" t="s">
        <v>98</v>
      </c>
      <c r="X556" s="173" t="s">
        <v>98</v>
      </c>
      <c r="Y556" s="173">
        <v>9630</v>
      </c>
      <c r="Z556" s="173" t="s">
        <v>98</v>
      </c>
      <c r="AA556" s="173" t="s">
        <v>98</v>
      </c>
      <c r="AB556" s="173">
        <v>28843.5</v>
      </c>
      <c r="AC556" s="168" t="s">
        <v>149</v>
      </c>
      <c r="AD556" s="175" t="s">
        <v>79</v>
      </c>
      <c r="AE556" s="175">
        <f>V556+Y556</f>
        <v>64200</v>
      </c>
      <c r="AF556" s="168" t="s">
        <v>79</v>
      </c>
      <c r="AG556" s="168" t="s">
        <v>33</v>
      </c>
      <c r="AH556" s="191" t="s">
        <v>419</v>
      </c>
      <c r="AI556" s="191" t="s">
        <v>529</v>
      </c>
      <c r="AJ556" s="168"/>
    </row>
    <row r="557" spans="2:36" s="77" customFormat="1" ht="57" customHeight="1" x14ac:dyDescent="0.3">
      <c r="B557" s="167"/>
      <c r="C557" s="167"/>
      <c r="D557" s="167"/>
      <c r="E557" s="166"/>
      <c r="F557" s="166"/>
      <c r="G557" s="166"/>
      <c r="H557" s="167"/>
      <c r="I557" s="167"/>
      <c r="J557" s="12" t="s">
        <v>111</v>
      </c>
      <c r="K557" s="8" t="s">
        <v>112</v>
      </c>
      <c r="L557" s="8" t="s">
        <v>85</v>
      </c>
      <c r="M557" s="8">
        <v>1</v>
      </c>
      <c r="N557" s="168"/>
      <c r="O557" s="167"/>
      <c r="P557" s="167"/>
      <c r="Q557" s="167"/>
      <c r="R557" s="170"/>
      <c r="S557" s="170"/>
      <c r="T557" s="171"/>
      <c r="U557" s="171"/>
      <c r="V557" s="197"/>
      <c r="W557" s="173"/>
      <c r="X557" s="173"/>
      <c r="Y557" s="173"/>
      <c r="Z557" s="173"/>
      <c r="AA557" s="173"/>
      <c r="AB557" s="173"/>
      <c r="AC557" s="168"/>
      <c r="AD557" s="175"/>
      <c r="AE557" s="175"/>
      <c r="AF557" s="167"/>
      <c r="AG557" s="168"/>
      <c r="AH557" s="192"/>
      <c r="AI557" s="192"/>
      <c r="AJ557" s="167"/>
    </row>
    <row r="558" spans="2:36" s="77" customFormat="1" ht="67" customHeight="1" x14ac:dyDescent="0.3">
      <c r="B558" s="167"/>
      <c r="C558" s="167"/>
      <c r="D558" s="167"/>
      <c r="E558" s="166"/>
      <c r="F558" s="166"/>
      <c r="G558" s="166"/>
      <c r="H558" s="167"/>
      <c r="I558" s="167"/>
      <c r="J558" s="12" t="s">
        <v>127</v>
      </c>
      <c r="K558" s="8" t="s">
        <v>128</v>
      </c>
      <c r="L558" s="8" t="s">
        <v>85</v>
      </c>
      <c r="M558" s="53">
        <v>30</v>
      </c>
      <c r="N558" s="168"/>
      <c r="O558" s="167"/>
      <c r="P558" s="167"/>
      <c r="Q558" s="167"/>
      <c r="R558" s="170"/>
      <c r="S558" s="170"/>
      <c r="T558" s="171"/>
      <c r="U558" s="171"/>
      <c r="V558" s="198"/>
      <c r="W558" s="173"/>
      <c r="X558" s="173"/>
      <c r="Y558" s="173"/>
      <c r="Z558" s="173"/>
      <c r="AA558" s="173"/>
      <c r="AB558" s="173"/>
      <c r="AC558" s="168"/>
      <c r="AD558" s="175"/>
      <c r="AE558" s="175"/>
      <c r="AF558" s="167"/>
      <c r="AG558" s="168"/>
      <c r="AH558" s="193"/>
      <c r="AI558" s="193"/>
      <c r="AJ558" s="167"/>
    </row>
    <row r="559" spans="2:36" ht="144" customHeight="1" x14ac:dyDescent="0.3">
      <c r="B559" s="179" t="s">
        <v>793</v>
      </c>
      <c r="C559" s="179" t="s">
        <v>789</v>
      </c>
      <c r="D559" s="179" t="s">
        <v>66</v>
      </c>
      <c r="E559" s="182" t="s">
        <v>67</v>
      </c>
      <c r="F559" s="182" t="s">
        <v>134</v>
      </c>
      <c r="G559" s="166" t="s">
        <v>147</v>
      </c>
      <c r="H559" s="179" t="s">
        <v>70</v>
      </c>
      <c r="I559" s="179" t="s">
        <v>98</v>
      </c>
      <c r="J559" s="12" t="s">
        <v>790</v>
      </c>
      <c r="K559" s="8" t="s">
        <v>107</v>
      </c>
      <c r="L559" s="15" t="s">
        <v>751</v>
      </c>
      <c r="M559" s="15">
        <v>40</v>
      </c>
      <c r="N559" s="191" t="s">
        <v>108</v>
      </c>
      <c r="O559" s="179" t="s">
        <v>791</v>
      </c>
      <c r="P559" s="179" t="s">
        <v>75</v>
      </c>
      <c r="Q559" s="179" t="s">
        <v>76</v>
      </c>
      <c r="R559" s="200" t="s">
        <v>77</v>
      </c>
      <c r="S559" s="170" t="s">
        <v>109</v>
      </c>
      <c r="T559" s="171">
        <f>V559+Y559</f>
        <v>292864.32</v>
      </c>
      <c r="U559" s="171">
        <f>+T559/M560</f>
        <v>146432.16</v>
      </c>
      <c r="V559" s="189">
        <v>248934.67</v>
      </c>
      <c r="W559" s="173" t="s">
        <v>98</v>
      </c>
      <c r="X559" s="173" t="s">
        <v>98</v>
      </c>
      <c r="Y559" s="189">
        <v>43929.65</v>
      </c>
      <c r="Z559" s="173" t="s">
        <v>98</v>
      </c>
      <c r="AA559" s="173" t="s">
        <v>98</v>
      </c>
      <c r="AB559" s="189">
        <v>55783.68</v>
      </c>
      <c r="AC559" s="168" t="s">
        <v>149</v>
      </c>
      <c r="AD559" s="175" t="s">
        <v>79</v>
      </c>
      <c r="AE559" s="175">
        <f>V559+Y559</f>
        <v>292864.32</v>
      </c>
      <c r="AF559" s="168" t="s">
        <v>79</v>
      </c>
      <c r="AG559" s="168" t="s">
        <v>33</v>
      </c>
      <c r="AH559" s="388" t="s">
        <v>162</v>
      </c>
      <c r="AI559" s="388" t="s">
        <v>180</v>
      </c>
      <c r="AJ559" s="168"/>
    </row>
    <row r="560" spans="2:36" ht="65.25" customHeight="1" x14ac:dyDescent="0.3">
      <c r="B560" s="180"/>
      <c r="C560" s="180"/>
      <c r="D560" s="180"/>
      <c r="E560" s="183"/>
      <c r="F560" s="183"/>
      <c r="G560" s="166"/>
      <c r="H560" s="180"/>
      <c r="I560" s="180"/>
      <c r="J560" s="12" t="s">
        <v>111</v>
      </c>
      <c r="K560" s="8" t="s">
        <v>112</v>
      </c>
      <c r="L560" s="8" t="s">
        <v>85</v>
      </c>
      <c r="M560" s="8">
        <v>2</v>
      </c>
      <c r="N560" s="192"/>
      <c r="O560" s="180"/>
      <c r="P560" s="180"/>
      <c r="Q560" s="180"/>
      <c r="R560" s="201"/>
      <c r="S560" s="170"/>
      <c r="T560" s="171"/>
      <c r="U560" s="171"/>
      <c r="V560" s="187"/>
      <c r="W560" s="173"/>
      <c r="X560" s="173"/>
      <c r="Y560" s="187"/>
      <c r="Z560" s="173"/>
      <c r="AA560" s="173"/>
      <c r="AB560" s="187"/>
      <c r="AC560" s="168"/>
      <c r="AD560" s="175"/>
      <c r="AE560" s="175"/>
      <c r="AF560" s="167"/>
      <c r="AG560" s="168"/>
      <c r="AH560" s="389"/>
      <c r="AI560" s="389"/>
      <c r="AJ560" s="167"/>
    </row>
    <row r="561" spans="2:36" ht="60" customHeight="1" x14ac:dyDescent="0.3">
      <c r="B561" s="181"/>
      <c r="C561" s="181"/>
      <c r="D561" s="181"/>
      <c r="E561" s="184"/>
      <c r="F561" s="184"/>
      <c r="G561" s="166"/>
      <c r="H561" s="181"/>
      <c r="I561" s="181"/>
      <c r="J561" s="12" t="s">
        <v>127</v>
      </c>
      <c r="K561" s="8" t="s">
        <v>128</v>
      </c>
      <c r="L561" s="8" t="s">
        <v>85</v>
      </c>
      <c r="M561" s="8">
        <v>190</v>
      </c>
      <c r="N561" s="193"/>
      <c r="O561" s="181"/>
      <c r="P561" s="181"/>
      <c r="Q561" s="181"/>
      <c r="R561" s="202"/>
      <c r="S561" s="170"/>
      <c r="T561" s="171"/>
      <c r="U561" s="171"/>
      <c r="V561" s="188"/>
      <c r="W561" s="173"/>
      <c r="X561" s="173"/>
      <c r="Y561" s="188"/>
      <c r="Z561" s="173"/>
      <c r="AA561" s="173"/>
      <c r="AB561" s="188"/>
      <c r="AC561" s="168"/>
      <c r="AD561" s="175"/>
      <c r="AE561" s="175"/>
      <c r="AF561" s="167"/>
      <c r="AG561" s="168"/>
      <c r="AH561" s="390"/>
      <c r="AI561" s="390"/>
      <c r="AJ561" s="167"/>
    </row>
    <row r="562" spans="2:36" ht="143.25" customHeight="1" x14ac:dyDescent="0.3">
      <c r="B562" s="179" t="s">
        <v>783</v>
      </c>
      <c r="C562" s="179" t="s">
        <v>777</v>
      </c>
      <c r="D562" s="179" t="s">
        <v>66</v>
      </c>
      <c r="E562" s="182" t="s">
        <v>67</v>
      </c>
      <c r="F562" s="182" t="s">
        <v>134</v>
      </c>
      <c r="G562" s="166" t="s">
        <v>147</v>
      </c>
      <c r="H562" s="179" t="s">
        <v>70</v>
      </c>
      <c r="I562" s="179" t="s">
        <v>98</v>
      </c>
      <c r="J562" s="12" t="s">
        <v>790</v>
      </c>
      <c r="K562" s="8" t="s">
        <v>107</v>
      </c>
      <c r="L562" s="15" t="s">
        <v>751</v>
      </c>
      <c r="M562" s="15">
        <v>40</v>
      </c>
      <c r="N562" s="191" t="s">
        <v>108</v>
      </c>
      <c r="O562" s="179" t="s">
        <v>791</v>
      </c>
      <c r="P562" s="179" t="s">
        <v>75</v>
      </c>
      <c r="Q562" s="179" t="s">
        <v>76</v>
      </c>
      <c r="R562" s="200" t="s">
        <v>77</v>
      </c>
      <c r="S562" s="170" t="s">
        <v>109</v>
      </c>
      <c r="T562" s="171">
        <f t="shared" ref="T562" si="6">V562+Y562</f>
        <v>101220</v>
      </c>
      <c r="U562" s="171">
        <f>+T562</f>
        <v>101220</v>
      </c>
      <c r="V562" s="189">
        <v>86037</v>
      </c>
      <c r="W562" s="173" t="s">
        <v>98</v>
      </c>
      <c r="X562" s="173" t="s">
        <v>98</v>
      </c>
      <c r="Y562" s="189">
        <v>15183</v>
      </c>
      <c r="Z562" s="173" t="s">
        <v>98</v>
      </c>
      <c r="AA562" s="173" t="s">
        <v>98</v>
      </c>
      <c r="AB562" s="189">
        <v>19280</v>
      </c>
      <c r="AC562" s="168" t="s">
        <v>149</v>
      </c>
      <c r="AD562" s="175" t="s">
        <v>79</v>
      </c>
      <c r="AE562" s="175">
        <f t="shared" ref="AE562" si="7">V562+Y562</f>
        <v>101220</v>
      </c>
      <c r="AF562" s="168" t="s">
        <v>79</v>
      </c>
      <c r="AG562" s="168" t="s">
        <v>33</v>
      </c>
      <c r="AH562" s="388" t="s">
        <v>162</v>
      </c>
      <c r="AI562" s="388" t="s">
        <v>180</v>
      </c>
      <c r="AJ562" s="168"/>
    </row>
    <row r="563" spans="2:36" ht="57.75" customHeight="1" x14ac:dyDescent="0.3">
      <c r="B563" s="180"/>
      <c r="C563" s="180"/>
      <c r="D563" s="180"/>
      <c r="E563" s="183"/>
      <c r="F563" s="183"/>
      <c r="G563" s="166"/>
      <c r="H563" s="180"/>
      <c r="I563" s="180"/>
      <c r="J563" s="12" t="s">
        <v>111</v>
      </c>
      <c r="K563" s="8" t="s">
        <v>112</v>
      </c>
      <c r="L563" s="8" t="s">
        <v>85</v>
      </c>
      <c r="M563" s="8">
        <v>1</v>
      </c>
      <c r="N563" s="192"/>
      <c r="O563" s="180"/>
      <c r="P563" s="180"/>
      <c r="Q563" s="180"/>
      <c r="R563" s="201"/>
      <c r="S563" s="170"/>
      <c r="T563" s="171"/>
      <c r="U563" s="171"/>
      <c r="V563" s="187"/>
      <c r="W563" s="173"/>
      <c r="X563" s="173"/>
      <c r="Y563" s="187"/>
      <c r="Z563" s="173"/>
      <c r="AA563" s="173"/>
      <c r="AB563" s="187"/>
      <c r="AC563" s="168"/>
      <c r="AD563" s="175"/>
      <c r="AE563" s="175"/>
      <c r="AF563" s="167"/>
      <c r="AG563" s="168"/>
      <c r="AH563" s="389"/>
      <c r="AI563" s="389"/>
      <c r="AJ563" s="167"/>
    </row>
    <row r="564" spans="2:36" ht="72.75" customHeight="1" x14ac:dyDescent="0.3">
      <c r="B564" s="181"/>
      <c r="C564" s="181"/>
      <c r="D564" s="181"/>
      <c r="E564" s="184"/>
      <c r="F564" s="184"/>
      <c r="G564" s="166"/>
      <c r="H564" s="181"/>
      <c r="I564" s="181"/>
      <c r="J564" s="12" t="s">
        <v>127</v>
      </c>
      <c r="K564" s="8" t="s">
        <v>128</v>
      </c>
      <c r="L564" s="8" t="s">
        <v>85</v>
      </c>
      <c r="M564" s="8">
        <v>48</v>
      </c>
      <c r="N564" s="193"/>
      <c r="O564" s="181"/>
      <c r="P564" s="181"/>
      <c r="Q564" s="181"/>
      <c r="R564" s="202"/>
      <c r="S564" s="170"/>
      <c r="T564" s="171"/>
      <c r="U564" s="171"/>
      <c r="V564" s="188"/>
      <c r="W564" s="173"/>
      <c r="X564" s="173"/>
      <c r="Y564" s="188"/>
      <c r="Z564" s="173"/>
      <c r="AA564" s="173"/>
      <c r="AB564" s="188"/>
      <c r="AC564" s="168"/>
      <c r="AD564" s="175"/>
      <c r="AE564" s="175"/>
      <c r="AF564" s="167"/>
      <c r="AG564" s="168"/>
      <c r="AH564" s="390"/>
      <c r="AI564" s="390"/>
      <c r="AJ564" s="167"/>
    </row>
    <row r="565" spans="2:36" ht="120" customHeight="1" x14ac:dyDescent="0.3">
      <c r="B565" s="179" t="s">
        <v>784</v>
      </c>
      <c r="C565" s="179" t="s">
        <v>778</v>
      </c>
      <c r="D565" s="179" t="s">
        <v>66</v>
      </c>
      <c r="E565" s="182" t="s">
        <v>67</v>
      </c>
      <c r="F565" s="182" t="s">
        <v>134</v>
      </c>
      <c r="G565" s="166" t="s">
        <v>147</v>
      </c>
      <c r="H565" s="179" t="s">
        <v>70</v>
      </c>
      <c r="I565" s="179" t="s">
        <v>98</v>
      </c>
      <c r="J565" s="12" t="s">
        <v>790</v>
      </c>
      <c r="K565" s="8" t="s">
        <v>107</v>
      </c>
      <c r="L565" s="15" t="s">
        <v>751</v>
      </c>
      <c r="M565" s="15">
        <v>40</v>
      </c>
      <c r="N565" s="191" t="s">
        <v>108</v>
      </c>
      <c r="O565" s="179" t="s">
        <v>791</v>
      </c>
      <c r="P565" s="179" t="s">
        <v>75</v>
      </c>
      <c r="Q565" s="179" t="s">
        <v>76</v>
      </c>
      <c r="R565" s="200" t="s">
        <v>77</v>
      </c>
      <c r="S565" s="170" t="s">
        <v>109</v>
      </c>
      <c r="T565" s="171">
        <f t="shared" ref="T565" si="8">V565+Y565</f>
        <v>84000</v>
      </c>
      <c r="U565" s="171">
        <f>+T565</f>
        <v>84000</v>
      </c>
      <c r="V565" s="189">
        <v>71400</v>
      </c>
      <c r="W565" s="173" t="s">
        <v>98</v>
      </c>
      <c r="X565" s="173" t="s">
        <v>98</v>
      </c>
      <c r="Y565" s="189">
        <v>12600</v>
      </c>
      <c r="Z565" s="173" t="s">
        <v>98</v>
      </c>
      <c r="AA565" s="173" t="s">
        <v>98</v>
      </c>
      <c r="AB565" s="189">
        <v>16000</v>
      </c>
      <c r="AC565" s="168" t="s">
        <v>149</v>
      </c>
      <c r="AD565" s="175" t="s">
        <v>79</v>
      </c>
      <c r="AE565" s="175">
        <f t="shared" ref="AE565" si="9">V565+Y565</f>
        <v>84000</v>
      </c>
      <c r="AF565" s="168" t="s">
        <v>79</v>
      </c>
      <c r="AG565" s="168" t="s">
        <v>33</v>
      </c>
      <c r="AH565" s="388" t="s">
        <v>162</v>
      </c>
      <c r="AI565" s="388" t="s">
        <v>180</v>
      </c>
      <c r="AJ565" s="168"/>
    </row>
    <row r="566" spans="2:36" ht="76.5" customHeight="1" x14ac:dyDescent="0.3">
      <c r="B566" s="180"/>
      <c r="C566" s="180"/>
      <c r="D566" s="180"/>
      <c r="E566" s="183"/>
      <c r="F566" s="183"/>
      <c r="G566" s="166"/>
      <c r="H566" s="180"/>
      <c r="I566" s="180"/>
      <c r="J566" s="12" t="s">
        <v>111</v>
      </c>
      <c r="K566" s="8" t="s">
        <v>112</v>
      </c>
      <c r="L566" s="8" t="s">
        <v>85</v>
      </c>
      <c r="M566" s="8">
        <v>1</v>
      </c>
      <c r="N566" s="192"/>
      <c r="O566" s="180"/>
      <c r="P566" s="180"/>
      <c r="Q566" s="180"/>
      <c r="R566" s="201"/>
      <c r="S566" s="170"/>
      <c r="T566" s="171"/>
      <c r="U566" s="171"/>
      <c r="V566" s="187"/>
      <c r="W566" s="173"/>
      <c r="X566" s="173"/>
      <c r="Y566" s="187"/>
      <c r="Z566" s="173"/>
      <c r="AA566" s="173"/>
      <c r="AB566" s="187"/>
      <c r="AC566" s="168"/>
      <c r="AD566" s="175"/>
      <c r="AE566" s="175"/>
      <c r="AF566" s="167"/>
      <c r="AG566" s="168"/>
      <c r="AH566" s="389"/>
      <c r="AI566" s="389"/>
      <c r="AJ566" s="167"/>
    </row>
    <row r="567" spans="2:36" ht="75" customHeight="1" x14ac:dyDescent="0.3">
      <c r="B567" s="181"/>
      <c r="C567" s="181"/>
      <c r="D567" s="181"/>
      <c r="E567" s="184"/>
      <c r="F567" s="184"/>
      <c r="G567" s="166"/>
      <c r="H567" s="181"/>
      <c r="I567" s="181"/>
      <c r="J567" s="12" t="s">
        <v>127</v>
      </c>
      <c r="K567" s="8" t="s">
        <v>128</v>
      </c>
      <c r="L567" s="8" t="s">
        <v>85</v>
      </c>
      <c r="M567" s="8">
        <v>50</v>
      </c>
      <c r="N567" s="193"/>
      <c r="O567" s="181"/>
      <c r="P567" s="181"/>
      <c r="Q567" s="181"/>
      <c r="R567" s="202"/>
      <c r="S567" s="170"/>
      <c r="T567" s="171"/>
      <c r="U567" s="171"/>
      <c r="V567" s="188"/>
      <c r="W567" s="173"/>
      <c r="X567" s="173"/>
      <c r="Y567" s="188"/>
      <c r="Z567" s="173"/>
      <c r="AA567" s="173"/>
      <c r="AB567" s="188"/>
      <c r="AC567" s="168"/>
      <c r="AD567" s="175"/>
      <c r="AE567" s="175"/>
      <c r="AF567" s="167"/>
      <c r="AG567" s="168"/>
      <c r="AH567" s="390"/>
      <c r="AI567" s="390"/>
      <c r="AJ567" s="167"/>
    </row>
    <row r="568" spans="2:36" ht="149.25" customHeight="1" x14ac:dyDescent="0.3">
      <c r="B568" s="179" t="s">
        <v>785</v>
      </c>
      <c r="C568" s="179" t="s">
        <v>779</v>
      </c>
      <c r="D568" s="179" t="s">
        <v>66</v>
      </c>
      <c r="E568" s="182" t="s">
        <v>67</v>
      </c>
      <c r="F568" s="182" t="s">
        <v>134</v>
      </c>
      <c r="G568" s="166" t="s">
        <v>147</v>
      </c>
      <c r="H568" s="179" t="s">
        <v>70</v>
      </c>
      <c r="I568" s="179" t="s">
        <v>98</v>
      </c>
      <c r="J568" s="12" t="s">
        <v>790</v>
      </c>
      <c r="K568" s="8" t="s">
        <v>107</v>
      </c>
      <c r="L568" s="15" t="s">
        <v>751</v>
      </c>
      <c r="M568" s="15">
        <v>40</v>
      </c>
      <c r="N568" s="191" t="s">
        <v>108</v>
      </c>
      <c r="O568" s="179" t="s">
        <v>791</v>
      </c>
      <c r="P568" s="179" t="s">
        <v>75</v>
      </c>
      <c r="Q568" s="179" t="s">
        <v>76</v>
      </c>
      <c r="R568" s="200" t="s">
        <v>77</v>
      </c>
      <c r="S568" s="170" t="s">
        <v>109</v>
      </c>
      <c r="T568" s="171">
        <f t="shared" ref="T568" si="10">V568+Y568</f>
        <v>50400</v>
      </c>
      <c r="U568" s="171">
        <f>+T568</f>
        <v>50400</v>
      </c>
      <c r="V568" s="189">
        <v>42840</v>
      </c>
      <c r="W568" s="173" t="s">
        <v>98</v>
      </c>
      <c r="X568" s="173" t="s">
        <v>98</v>
      </c>
      <c r="Y568" s="189">
        <v>7560</v>
      </c>
      <c r="Z568" s="173" t="s">
        <v>98</v>
      </c>
      <c r="AA568" s="173" t="s">
        <v>98</v>
      </c>
      <c r="AB568" s="189">
        <v>9600</v>
      </c>
      <c r="AC568" s="168" t="s">
        <v>149</v>
      </c>
      <c r="AD568" s="175" t="s">
        <v>79</v>
      </c>
      <c r="AE568" s="175">
        <f t="shared" ref="AE568" si="11">V568+Y568</f>
        <v>50400</v>
      </c>
      <c r="AF568" s="168" t="s">
        <v>79</v>
      </c>
      <c r="AG568" s="168" t="s">
        <v>33</v>
      </c>
      <c r="AH568" s="388" t="s">
        <v>792</v>
      </c>
      <c r="AI568" s="388" t="s">
        <v>365</v>
      </c>
      <c r="AJ568" s="168"/>
    </row>
    <row r="569" spans="2:36" ht="70.5" customHeight="1" x14ac:dyDescent="0.3">
      <c r="B569" s="180"/>
      <c r="C569" s="180"/>
      <c r="D569" s="180"/>
      <c r="E569" s="183"/>
      <c r="F569" s="183"/>
      <c r="G569" s="166"/>
      <c r="H569" s="180"/>
      <c r="I569" s="180"/>
      <c r="J569" s="12" t="s">
        <v>111</v>
      </c>
      <c r="K569" s="8" t="s">
        <v>112</v>
      </c>
      <c r="L569" s="8" t="s">
        <v>85</v>
      </c>
      <c r="M569" s="8">
        <v>1</v>
      </c>
      <c r="N569" s="192"/>
      <c r="O569" s="180"/>
      <c r="P569" s="180"/>
      <c r="Q569" s="180"/>
      <c r="R569" s="201"/>
      <c r="S569" s="170"/>
      <c r="T569" s="171"/>
      <c r="U569" s="171"/>
      <c r="V569" s="187"/>
      <c r="W569" s="173"/>
      <c r="X569" s="173"/>
      <c r="Y569" s="187"/>
      <c r="Z569" s="173"/>
      <c r="AA569" s="173"/>
      <c r="AB569" s="187"/>
      <c r="AC569" s="168"/>
      <c r="AD569" s="175"/>
      <c r="AE569" s="175"/>
      <c r="AF569" s="167"/>
      <c r="AG569" s="168"/>
      <c r="AH569" s="389"/>
      <c r="AI569" s="389"/>
      <c r="AJ569" s="167"/>
    </row>
    <row r="570" spans="2:36" ht="58.5" customHeight="1" x14ac:dyDescent="0.3">
      <c r="B570" s="181"/>
      <c r="C570" s="181"/>
      <c r="D570" s="181"/>
      <c r="E570" s="184"/>
      <c r="F570" s="184"/>
      <c r="G570" s="166"/>
      <c r="H570" s="181"/>
      <c r="I570" s="181"/>
      <c r="J570" s="12" t="s">
        <v>127</v>
      </c>
      <c r="K570" s="8" t="s">
        <v>128</v>
      </c>
      <c r="L570" s="8" t="s">
        <v>85</v>
      </c>
      <c r="M570" s="8">
        <v>30</v>
      </c>
      <c r="N570" s="193"/>
      <c r="O570" s="181"/>
      <c r="P570" s="181"/>
      <c r="Q570" s="181"/>
      <c r="R570" s="202"/>
      <c r="S570" s="170"/>
      <c r="T570" s="171"/>
      <c r="U570" s="171"/>
      <c r="V570" s="188"/>
      <c r="W570" s="173"/>
      <c r="X570" s="173"/>
      <c r="Y570" s="188"/>
      <c r="Z570" s="173"/>
      <c r="AA570" s="173"/>
      <c r="AB570" s="188"/>
      <c r="AC570" s="168"/>
      <c r="AD570" s="175"/>
      <c r="AE570" s="175"/>
      <c r="AF570" s="167"/>
      <c r="AG570" s="168"/>
      <c r="AH570" s="390"/>
      <c r="AI570" s="390"/>
      <c r="AJ570" s="167"/>
    </row>
    <row r="571" spans="2:36" ht="123" customHeight="1" x14ac:dyDescent="0.3">
      <c r="B571" s="179" t="s">
        <v>786</v>
      </c>
      <c r="C571" s="179" t="s">
        <v>780</v>
      </c>
      <c r="D571" s="179" t="s">
        <v>66</v>
      </c>
      <c r="E571" s="182" t="s">
        <v>67</v>
      </c>
      <c r="F571" s="182" t="s">
        <v>134</v>
      </c>
      <c r="G571" s="166" t="s">
        <v>147</v>
      </c>
      <c r="H571" s="179" t="s">
        <v>70</v>
      </c>
      <c r="I571" s="179" t="s">
        <v>98</v>
      </c>
      <c r="J571" s="12" t="s">
        <v>790</v>
      </c>
      <c r="K571" s="8" t="s">
        <v>107</v>
      </c>
      <c r="L571" s="15" t="s">
        <v>751</v>
      </c>
      <c r="M571" s="15">
        <v>40</v>
      </c>
      <c r="N571" s="191" t="s">
        <v>108</v>
      </c>
      <c r="O571" s="179" t="s">
        <v>791</v>
      </c>
      <c r="P571" s="179" t="s">
        <v>75</v>
      </c>
      <c r="Q571" s="179" t="s">
        <v>76</v>
      </c>
      <c r="R571" s="200" t="s">
        <v>77</v>
      </c>
      <c r="S571" s="170" t="s">
        <v>109</v>
      </c>
      <c r="T571" s="171">
        <f t="shared" ref="T571" si="12">V571+Y571</f>
        <v>42000</v>
      </c>
      <c r="U571" s="171">
        <f>+T571/2</f>
        <v>21000</v>
      </c>
      <c r="V571" s="189">
        <v>35700</v>
      </c>
      <c r="W571" s="173" t="s">
        <v>98</v>
      </c>
      <c r="X571" s="173" t="s">
        <v>98</v>
      </c>
      <c r="Y571" s="189">
        <v>6300</v>
      </c>
      <c r="Z571" s="173" t="s">
        <v>98</v>
      </c>
      <c r="AA571" s="173" t="s">
        <v>98</v>
      </c>
      <c r="AB571" s="189">
        <v>8000</v>
      </c>
      <c r="AC571" s="168" t="s">
        <v>149</v>
      </c>
      <c r="AD571" s="175" t="s">
        <v>79</v>
      </c>
      <c r="AE571" s="175">
        <f t="shared" ref="AE571" si="13">V571+Y571</f>
        <v>42000</v>
      </c>
      <c r="AF571" s="168" t="s">
        <v>79</v>
      </c>
      <c r="AG571" s="168" t="s">
        <v>33</v>
      </c>
      <c r="AH571" s="388" t="s">
        <v>792</v>
      </c>
      <c r="AI571" s="388" t="s">
        <v>365</v>
      </c>
      <c r="AJ571" s="168"/>
    </row>
    <row r="572" spans="2:36" ht="72.75" customHeight="1" x14ac:dyDescent="0.3">
      <c r="B572" s="180"/>
      <c r="C572" s="180"/>
      <c r="D572" s="180"/>
      <c r="E572" s="183"/>
      <c r="F572" s="183"/>
      <c r="G572" s="166"/>
      <c r="H572" s="180"/>
      <c r="I572" s="180"/>
      <c r="J572" s="12" t="s">
        <v>111</v>
      </c>
      <c r="K572" s="8" t="s">
        <v>112</v>
      </c>
      <c r="L572" s="8" t="s">
        <v>85</v>
      </c>
      <c r="M572" s="8">
        <v>2</v>
      </c>
      <c r="N572" s="192"/>
      <c r="O572" s="180"/>
      <c r="P572" s="180"/>
      <c r="Q572" s="180"/>
      <c r="R572" s="201"/>
      <c r="S572" s="170"/>
      <c r="T572" s="171"/>
      <c r="U572" s="171"/>
      <c r="V572" s="187"/>
      <c r="W572" s="173"/>
      <c r="X572" s="173"/>
      <c r="Y572" s="187"/>
      <c r="Z572" s="173"/>
      <c r="AA572" s="173"/>
      <c r="AB572" s="187"/>
      <c r="AC572" s="168"/>
      <c r="AD572" s="175"/>
      <c r="AE572" s="175"/>
      <c r="AF572" s="167"/>
      <c r="AG572" s="168"/>
      <c r="AH572" s="389"/>
      <c r="AI572" s="389"/>
      <c r="AJ572" s="167"/>
    </row>
    <row r="573" spans="2:36" ht="53.25" customHeight="1" x14ac:dyDescent="0.3">
      <c r="B573" s="181"/>
      <c r="C573" s="181"/>
      <c r="D573" s="181"/>
      <c r="E573" s="184"/>
      <c r="F573" s="184"/>
      <c r="G573" s="166"/>
      <c r="H573" s="181"/>
      <c r="I573" s="181"/>
      <c r="J573" s="12" t="s">
        <v>127</v>
      </c>
      <c r="K573" s="8" t="s">
        <v>128</v>
      </c>
      <c r="L573" s="8" t="s">
        <v>85</v>
      </c>
      <c r="M573" s="8">
        <v>24</v>
      </c>
      <c r="N573" s="193"/>
      <c r="O573" s="181"/>
      <c r="P573" s="181"/>
      <c r="Q573" s="181"/>
      <c r="R573" s="202"/>
      <c r="S573" s="170"/>
      <c r="T573" s="171"/>
      <c r="U573" s="171"/>
      <c r="V573" s="188"/>
      <c r="W573" s="173"/>
      <c r="X573" s="173"/>
      <c r="Y573" s="188"/>
      <c r="Z573" s="173"/>
      <c r="AA573" s="173"/>
      <c r="AB573" s="188"/>
      <c r="AC573" s="168"/>
      <c r="AD573" s="175"/>
      <c r="AE573" s="175"/>
      <c r="AF573" s="167"/>
      <c r="AG573" s="168"/>
      <c r="AH573" s="390"/>
      <c r="AI573" s="390"/>
      <c r="AJ573" s="167"/>
    </row>
    <row r="574" spans="2:36" ht="76.5" customHeight="1" x14ac:dyDescent="0.3">
      <c r="B574" s="179" t="s">
        <v>787</v>
      </c>
      <c r="C574" s="179" t="s">
        <v>781</v>
      </c>
      <c r="D574" s="179" t="s">
        <v>66</v>
      </c>
      <c r="E574" s="182" t="s">
        <v>67</v>
      </c>
      <c r="F574" s="33" t="s">
        <v>134</v>
      </c>
      <c r="G574" s="33" t="s">
        <v>147</v>
      </c>
      <c r="H574" s="179" t="s">
        <v>70</v>
      </c>
      <c r="I574" s="179" t="s">
        <v>98</v>
      </c>
      <c r="J574" s="12" t="s">
        <v>111</v>
      </c>
      <c r="K574" s="8" t="s">
        <v>112</v>
      </c>
      <c r="L574" s="8" t="s">
        <v>85</v>
      </c>
      <c r="M574" s="8">
        <v>1</v>
      </c>
      <c r="N574" s="191" t="s">
        <v>108</v>
      </c>
      <c r="O574" s="179" t="s">
        <v>791</v>
      </c>
      <c r="P574" s="179" t="s">
        <v>75</v>
      </c>
      <c r="Q574" s="179" t="s">
        <v>76</v>
      </c>
      <c r="R574" s="179" t="s">
        <v>77</v>
      </c>
      <c r="S574" s="200" t="s">
        <v>109</v>
      </c>
      <c r="T574" s="368">
        <f>+V574+Y574</f>
        <v>152020</v>
      </c>
      <c r="U574" s="368">
        <f>+T574</f>
        <v>152020</v>
      </c>
      <c r="V574" s="189">
        <v>129217</v>
      </c>
      <c r="W574" s="341" t="s">
        <v>98</v>
      </c>
      <c r="X574" s="341" t="s">
        <v>98</v>
      </c>
      <c r="Y574" s="189">
        <v>22803</v>
      </c>
      <c r="Z574" s="341" t="s">
        <v>98</v>
      </c>
      <c r="AA574" s="341" t="s">
        <v>98</v>
      </c>
      <c r="AB574" s="189">
        <v>28956.19</v>
      </c>
      <c r="AC574" s="341" t="s">
        <v>149</v>
      </c>
      <c r="AD574" s="200" t="s">
        <v>98</v>
      </c>
      <c r="AE574" s="457">
        <f>+V574+Y574</f>
        <v>152020</v>
      </c>
      <c r="AF574" s="200" t="s">
        <v>98</v>
      </c>
      <c r="AG574" s="341" t="s">
        <v>33</v>
      </c>
      <c r="AH574" s="388" t="s">
        <v>252</v>
      </c>
      <c r="AI574" s="388" t="s">
        <v>257</v>
      </c>
      <c r="AJ574" s="200"/>
    </row>
    <row r="575" spans="2:36" ht="51" customHeight="1" x14ac:dyDescent="0.3">
      <c r="B575" s="181"/>
      <c r="C575" s="180"/>
      <c r="D575" s="180"/>
      <c r="E575" s="183"/>
      <c r="F575" s="37"/>
      <c r="G575" s="37"/>
      <c r="H575" s="181"/>
      <c r="I575" s="181"/>
      <c r="J575" s="12" t="s">
        <v>127</v>
      </c>
      <c r="K575" s="8" t="s">
        <v>128</v>
      </c>
      <c r="L575" s="8" t="s">
        <v>85</v>
      </c>
      <c r="M575" s="8">
        <v>15</v>
      </c>
      <c r="N575" s="192"/>
      <c r="O575" s="180"/>
      <c r="P575" s="181"/>
      <c r="Q575" s="181"/>
      <c r="R575" s="181"/>
      <c r="S575" s="202"/>
      <c r="T575" s="202"/>
      <c r="U575" s="202"/>
      <c r="V575" s="187"/>
      <c r="W575" s="343"/>
      <c r="X575" s="343"/>
      <c r="Y575" s="187"/>
      <c r="Z575" s="343"/>
      <c r="AA575" s="343"/>
      <c r="AB575" s="187"/>
      <c r="AC575" s="343"/>
      <c r="AD575" s="202"/>
      <c r="AE575" s="343"/>
      <c r="AF575" s="202"/>
      <c r="AG575" s="343"/>
      <c r="AH575" s="389"/>
      <c r="AI575" s="389"/>
      <c r="AJ575" s="202"/>
    </row>
    <row r="576" spans="2:36" ht="54" customHeight="1" x14ac:dyDescent="0.3">
      <c r="B576" s="167" t="s">
        <v>788</v>
      </c>
      <c r="C576" s="167" t="s">
        <v>782</v>
      </c>
      <c r="D576" s="167" t="s">
        <v>66</v>
      </c>
      <c r="E576" s="166" t="s">
        <v>67</v>
      </c>
      <c r="F576" s="166" t="s">
        <v>132</v>
      </c>
      <c r="G576" s="166" t="s">
        <v>69</v>
      </c>
      <c r="H576" s="179" t="s">
        <v>70</v>
      </c>
      <c r="I576" s="179" t="s">
        <v>98</v>
      </c>
      <c r="J576" s="12" t="s">
        <v>113</v>
      </c>
      <c r="K576" s="8" t="s">
        <v>114</v>
      </c>
      <c r="L576" s="8" t="s">
        <v>115</v>
      </c>
      <c r="M576" s="8">
        <v>3.65</v>
      </c>
      <c r="N576" s="168" t="s">
        <v>108</v>
      </c>
      <c r="O576" s="167" t="s">
        <v>791</v>
      </c>
      <c r="P576" s="179" t="s">
        <v>75</v>
      </c>
      <c r="Q576" s="179" t="s">
        <v>76</v>
      </c>
      <c r="R576" s="200" t="s">
        <v>77</v>
      </c>
      <c r="S576" s="170" t="s">
        <v>109</v>
      </c>
      <c r="T576" s="171">
        <f>+V576+Y576</f>
        <v>277495.67999999999</v>
      </c>
      <c r="U576" s="171">
        <f>+T576</f>
        <v>277495.67999999999</v>
      </c>
      <c r="V576" s="175">
        <v>235871.33</v>
      </c>
      <c r="W576" s="173" t="s">
        <v>98</v>
      </c>
      <c r="X576" s="173" t="s">
        <v>98</v>
      </c>
      <c r="Y576" s="175">
        <v>41624.35</v>
      </c>
      <c r="Z576" s="173" t="s">
        <v>98</v>
      </c>
      <c r="AA576" s="173" t="s">
        <v>98</v>
      </c>
      <c r="AB576" s="175">
        <v>52856.32</v>
      </c>
      <c r="AC576" s="168" t="s">
        <v>80</v>
      </c>
      <c r="AD576" s="175" t="s">
        <v>79</v>
      </c>
      <c r="AE576" s="175">
        <f>V576+Y576</f>
        <v>277495.67999999999</v>
      </c>
      <c r="AF576" s="167" t="s">
        <v>79</v>
      </c>
      <c r="AG576" s="168" t="s">
        <v>33</v>
      </c>
      <c r="AH576" s="372" t="s">
        <v>260</v>
      </c>
      <c r="AI576" s="372" t="s">
        <v>170</v>
      </c>
      <c r="AJ576" s="167"/>
    </row>
    <row r="577" spans="2:36" ht="87.75" customHeight="1" x14ac:dyDescent="0.3">
      <c r="B577" s="167"/>
      <c r="C577" s="167"/>
      <c r="D577" s="167"/>
      <c r="E577" s="166"/>
      <c r="F577" s="166"/>
      <c r="G577" s="166"/>
      <c r="H577" s="180"/>
      <c r="I577" s="180"/>
      <c r="J577" s="12" t="s">
        <v>116</v>
      </c>
      <c r="K577" s="8" t="s">
        <v>117</v>
      </c>
      <c r="L577" s="8" t="s">
        <v>85</v>
      </c>
      <c r="M577" s="8">
        <v>1</v>
      </c>
      <c r="N577" s="168"/>
      <c r="O577" s="167"/>
      <c r="P577" s="180"/>
      <c r="Q577" s="180"/>
      <c r="R577" s="201"/>
      <c r="S577" s="170"/>
      <c r="T577" s="171"/>
      <c r="U577" s="171"/>
      <c r="V577" s="175"/>
      <c r="W577" s="173"/>
      <c r="X577" s="173"/>
      <c r="Y577" s="175"/>
      <c r="Z577" s="173"/>
      <c r="AA577" s="173"/>
      <c r="AB577" s="175"/>
      <c r="AC577" s="168"/>
      <c r="AD577" s="175"/>
      <c r="AE577" s="175"/>
      <c r="AF577" s="167"/>
      <c r="AG577" s="168"/>
      <c r="AH577" s="372"/>
      <c r="AI577" s="372"/>
      <c r="AJ577" s="167"/>
    </row>
    <row r="578" spans="2:36" ht="78" customHeight="1" x14ac:dyDescent="0.3">
      <c r="B578" s="167"/>
      <c r="C578" s="167"/>
      <c r="D578" s="167"/>
      <c r="E578" s="166"/>
      <c r="F578" s="166"/>
      <c r="G578" s="166"/>
      <c r="H578" s="180"/>
      <c r="I578" s="180"/>
      <c r="J578" s="12" t="s">
        <v>213</v>
      </c>
      <c r="K578" s="8" t="s">
        <v>118</v>
      </c>
      <c r="L578" s="8" t="s">
        <v>119</v>
      </c>
      <c r="M578" s="8">
        <v>1</v>
      </c>
      <c r="N578" s="168"/>
      <c r="O578" s="167"/>
      <c r="P578" s="180"/>
      <c r="Q578" s="180"/>
      <c r="R578" s="201"/>
      <c r="S578" s="170"/>
      <c r="T578" s="171"/>
      <c r="U578" s="171"/>
      <c r="V578" s="175"/>
      <c r="W578" s="173"/>
      <c r="X578" s="173"/>
      <c r="Y578" s="175"/>
      <c r="Z578" s="173"/>
      <c r="AA578" s="173"/>
      <c r="AB578" s="175"/>
      <c r="AC578" s="168"/>
      <c r="AD578" s="175"/>
      <c r="AE578" s="175"/>
      <c r="AF578" s="167"/>
      <c r="AG578" s="168"/>
      <c r="AH578" s="372"/>
      <c r="AI578" s="372"/>
      <c r="AJ578" s="167"/>
    </row>
    <row r="579" spans="2:36" ht="40" customHeight="1" x14ac:dyDescent="0.3">
      <c r="B579" s="167"/>
      <c r="C579" s="167"/>
      <c r="D579" s="167"/>
      <c r="E579" s="166"/>
      <c r="F579" s="166"/>
      <c r="G579" s="166"/>
      <c r="H579" s="181"/>
      <c r="I579" s="181"/>
      <c r="J579" s="30" t="s">
        <v>120</v>
      </c>
      <c r="K579" s="15" t="s">
        <v>121</v>
      </c>
      <c r="L579" s="15" t="s">
        <v>119</v>
      </c>
      <c r="M579" s="54">
        <v>1</v>
      </c>
      <c r="N579" s="168"/>
      <c r="O579" s="167"/>
      <c r="P579" s="181"/>
      <c r="Q579" s="181"/>
      <c r="R579" s="202"/>
      <c r="S579" s="170"/>
      <c r="T579" s="203"/>
      <c r="U579" s="203"/>
      <c r="V579" s="175"/>
      <c r="W579" s="178"/>
      <c r="X579" s="178"/>
      <c r="Y579" s="175"/>
      <c r="Z579" s="178"/>
      <c r="AA579" s="178"/>
      <c r="AB579" s="175"/>
      <c r="AC579" s="191"/>
      <c r="AD579" s="175"/>
      <c r="AE579" s="189"/>
      <c r="AF579" s="179"/>
      <c r="AG579" s="191"/>
      <c r="AH579" s="372"/>
      <c r="AI579" s="372"/>
      <c r="AJ579" s="167"/>
    </row>
    <row r="580" spans="2:36" ht="119.25" customHeight="1" x14ac:dyDescent="0.3">
      <c r="B580" s="167" t="s">
        <v>650</v>
      </c>
      <c r="C580" s="167" t="s">
        <v>635</v>
      </c>
      <c r="D580" s="167" t="s">
        <v>66</v>
      </c>
      <c r="E580" s="166" t="s">
        <v>67</v>
      </c>
      <c r="F580" s="166" t="s">
        <v>636</v>
      </c>
      <c r="G580" s="166" t="s">
        <v>638</v>
      </c>
      <c r="H580" s="179" t="s">
        <v>70</v>
      </c>
      <c r="I580" s="167" t="s">
        <v>98</v>
      </c>
      <c r="J580" s="12" t="s">
        <v>212</v>
      </c>
      <c r="K580" s="8" t="s">
        <v>107</v>
      </c>
      <c r="L580" s="8" t="s">
        <v>86</v>
      </c>
      <c r="M580" s="8">
        <v>40</v>
      </c>
      <c r="N580" s="168" t="s">
        <v>108</v>
      </c>
      <c r="O580" s="218" t="s">
        <v>645</v>
      </c>
      <c r="P580" s="167" t="s">
        <v>75</v>
      </c>
      <c r="Q580" s="167" t="s">
        <v>76</v>
      </c>
      <c r="R580" s="170" t="s">
        <v>77</v>
      </c>
      <c r="S580" s="170" t="s">
        <v>109</v>
      </c>
      <c r="T580" s="171">
        <f>V580+Y580</f>
        <v>251581.86</v>
      </c>
      <c r="U580" s="171" t="s">
        <v>79</v>
      </c>
      <c r="V580" s="173">
        <v>213844.58</v>
      </c>
      <c r="W580" s="173" t="s">
        <v>98</v>
      </c>
      <c r="X580" s="173" t="s">
        <v>98</v>
      </c>
      <c r="Y580" s="168">
        <v>37737.279999999999</v>
      </c>
      <c r="Z580" s="173" t="s">
        <v>98</v>
      </c>
      <c r="AA580" s="173" t="s">
        <v>98</v>
      </c>
      <c r="AB580" s="190">
        <v>21876.68</v>
      </c>
      <c r="AC580" s="168" t="s">
        <v>149</v>
      </c>
      <c r="AD580" s="175" t="s">
        <v>79</v>
      </c>
      <c r="AE580" s="175">
        <f>V580+Y580</f>
        <v>251581.86</v>
      </c>
      <c r="AF580" s="167" t="s">
        <v>79</v>
      </c>
      <c r="AG580" s="168" t="s">
        <v>33</v>
      </c>
      <c r="AH580" s="236" t="s">
        <v>161</v>
      </c>
      <c r="AI580" s="236" t="s">
        <v>162</v>
      </c>
      <c r="AJ580" s="168"/>
    </row>
    <row r="581" spans="2:36" ht="59.25" customHeight="1" x14ac:dyDescent="0.3">
      <c r="B581" s="218"/>
      <c r="C581" s="218"/>
      <c r="D581" s="218"/>
      <c r="E581" s="166"/>
      <c r="F581" s="166"/>
      <c r="G581" s="166"/>
      <c r="H581" s="180"/>
      <c r="I581" s="167"/>
      <c r="J581" s="12" t="s">
        <v>111</v>
      </c>
      <c r="K581" s="8" t="s">
        <v>112</v>
      </c>
      <c r="L581" s="8" t="s">
        <v>85</v>
      </c>
      <c r="M581" s="8">
        <v>4</v>
      </c>
      <c r="N581" s="168"/>
      <c r="O581" s="218"/>
      <c r="P581" s="167"/>
      <c r="Q581" s="167"/>
      <c r="R581" s="170"/>
      <c r="S581" s="170"/>
      <c r="T581" s="171"/>
      <c r="U581" s="171"/>
      <c r="V581" s="173"/>
      <c r="W581" s="173"/>
      <c r="X581" s="173"/>
      <c r="Y581" s="236"/>
      <c r="Z581" s="173"/>
      <c r="AA581" s="173"/>
      <c r="AB581" s="236"/>
      <c r="AC581" s="168"/>
      <c r="AD581" s="175"/>
      <c r="AE581" s="175"/>
      <c r="AF581" s="167"/>
      <c r="AG581" s="168"/>
      <c r="AH581" s="236"/>
      <c r="AI581" s="236"/>
      <c r="AJ581" s="167"/>
    </row>
    <row r="582" spans="2:36" ht="40" customHeight="1" x14ac:dyDescent="0.3">
      <c r="B582" s="218"/>
      <c r="C582" s="218"/>
      <c r="D582" s="218"/>
      <c r="E582" s="166"/>
      <c r="F582" s="166"/>
      <c r="G582" s="166"/>
      <c r="H582" s="181"/>
      <c r="I582" s="167"/>
      <c r="J582" s="12" t="s">
        <v>127</v>
      </c>
      <c r="K582" s="8" t="s">
        <v>128</v>
      </c>
      <c r="L582" s="8" t="s">
        <v>85</v>
      </c>
      <c r="M582" s="53">
        <v>120</v>
      </c>
      <c r="N582" s="168"/>
      <c r="O582" s="218"/>
      <c r="P582" s="167"/>
      <c r="Q582" s="167"/>
      <c r="R582" s="170"/>
      <c r="S582" s="170"/>
      <c r="T582" s="171"/>
      <c r="U582" s="171"/>
      <c r="V582" s="173"/>
      <c r="W582" s="173"/>
      <c r="X582" s="173"/>
      <c r="Y582" s="236"/>
      <c r="Z582" s="173"/>
      <c r="AA582" s="173"/>
      <c r="AB582" s="236"/>
      <c r="AC582" s="168"/>
      <c r="AD582" s="175"/>
      <c r="AE582" s="175"/>
      <c r="AF582" s="167"/>
      <c r="AG582" s="168"/>
      <c r="AH582" s="236"/>
      <c r="AI582" s="236"/>
      <c r="AJ582" s="167"/>
    </row>
    <row r="583" spans="2:36" ht="91" x14ac:dyDescent="0.3">
      <c r="B583" s="167" t="s">
        <v>651</v>
      </c>
      <c r="C583" s="167" t="s">
        <v>637</v>
      </c>
      <c r="D583" s="167" t="s">
        <v>66</v>
      </c>
      <c r="E583" s="166" t="s">
        <v>67</v>
      </c>
      <c r="F583" s="166" t="s">
        <v>636</v>
      </c>
      <c r="G583" s="166" t="s">
        <v>638</v>
      </c>
      <c r="H583" s="179" t="s">
        <v>70</v>
      </c>
      <c r="I583" s="167" t="s">
        <v>98</v>
      </c>
      <c r="J583" s="12" t="s">
        <v>212</v>
      </c>
      <c r="K583" s="8" t="s">
        <v>107</v>
      </c>
      <c r="L583" s="8" t="s">
        <v>86</v>
      </c>
      <c r="M583" s="8">
        <v>40</v>
      </c>
      <c r="N583" s="168" t="s">
        <v>108</v>
      </c>
      <c r="O583" s="218" t="s">
        <v>645</v>
      </c>
      <c r="P583" s="167" t="s">
        <v>75</v>
      </c>
      <c r="Q583" s="167" t="s">
        <v>76</v>
      </c>
      <c r="R583" s="170" t="s">
        <v>77</v>
      </c>
      <c r="S583" s="170" t="s">
        <v>109</v>
      </c>
      <c r="T583" s="171">
        <f>V583+Y583</f>
        <v>129357.78</v>
      </c>
      <c r="U583" s="171" t="s">
        <v>79</v>
      </c>
      <c r="V583" s="168">
        <v>109954.11</v>
      </c>
      <c r="W583" s="173" t="s">
        <v>98</v>
      </c>
      <c r="X583" s="173" t="s">
        <v>98</v>
      </c>
      <c r="Y583" s="168">
        <v>19403.669999999998</v>
      </c>
      <c r="Z583" s="173" t="s">
        <v>98</v>
      </c>
      <c r="AA583" s="173" t="s">
        <v>98</v>
      </c>
      <c r="AB583" s="190">
        <v>11248.5</v>
      </c>
      <c r="AC583" s="168" t="s">
        <v>149</v>
      </c>
      <c r="AD583" s="175" t="s">
        <v>79</v>
      </c>
      <c r="AE583" s="175">
        <f>V583+Y583</f>
        <v>129357.78</v>
      </c>
      <c r="AF583" s="167" t="s">
        <v>79</v>
      </c>
      <c r="AG583" s="168" t="s">
        <v>33</v>
      </c>
      <c r="AH583" s="236" t="s">
        <v>161</v>
      </c>
      <c r="AI583" s="236" t="s">
        <v>162</v>
      </c>
      <c r="AJ583" s="168"/>
    </row>
    <row r="584" spans="2:36" ht="52" x14ac:dyDescent="0.3">
      <c r="B584" s="218"/>
      <c r="C584" s="218"/>
      <c r="D584" s="218"/>
      <c r="E584" s="166"/>
      <c r="F584" s="166"/>
      <c r="G584" s="166"/>
      <c r="H584" s="180"/>
      <c r="I584" s="167"/>
      <c r="J584" s="12" t="s">
        <v>111</v>
      </c>
      <c r="K584" s="8" t="s">
        <v>112</v>
      </c>
      <c r="L584" s="8" t="s">
        <v>85</v>
      </c>
      <c r="M584" s="8">
        <v>2</v>
      </c>
      <c r="N584" s="168"/>
      <c r="O584" s="218"/>
      <c r="P584" s="167"/>
      <c r="Q584" s="167"/>
      <c r="R584" s="170"/>
      <c r="S584" s="170"/>
      <c r="T584" s="171"/>
      <c r="U584" s="171"/>
      <c r="V584" s="236"/>
      <c r="W584" s="173"/>
      <c r="X584" s="173"/>
      <c r="Y584" s="236"/>
      <c r="Z584" s="173"/>
      <c r="AA584" s="173"/>
      <c r="AB584" s="236"/>
      <c r="AC584" s="168"/>
      <c r="AD584" s="175"/>
      <c r="AE584" s="175"/>
      <c r="AF584" s="167"/>
      <c r="AG584" s="168"/>
      <c r="AH584" s="236"/>
      <c r="AI584" s="236"/>
      <c r="AJ584" s="167"/>
    </row>
    <row r="585" spans="2:36" ht="40" customHeight="1" x14ac:dyDescent="0.3">
      <c r="B585" s="218"/>
      <c r="C585" s="218"/>
      <c r="D585" s="218"/>
      <c r="E585" s="166"/>
      <c r="F585" s="166"/>
      <c r="G585" s="166"/>
      <c r="H585" s="181"/>
      <c r="I585" s="167"/>
      <c r="J585" s="12" t="s">
        <v>127</v>
      </c>
      <c r="K585" s="8" t="s">
        <v>128</v>
      </c>
      <c r="L585" s="8" t="s">
        <v>85</v>
      </c>
      <c r="M585" s="53">
        <v>68</v>
      </c>
      <c r="N585" s="168"/>
      <c r="O585" s="218"/>
      <c r="P585" s="167"/>
      <c r="Q585" s="167"/>
      <c r="R585" s="170"/>
      <c r="S585" s="170"/>
      <c r="T585" s="171"/>
      <c r="U585" s="171"/>
      <c r="V585" s="236"/>
      <c r="W585" s="173"/>
      <c r="X585" s="173"/>
      <c r="Y585" s="236"/>
      <c r="Z585" s="173"/>
      <c r="AA585" s="173"/>
      <c r="AB585" s="236"/>
      <c r="AC585" s="168"/>
      <c r="AD585" s="175"/>
      <c r="AE585" s="175"/>
      <c r="AF585" s="167"/>
      <c r="AG585" s="168"/>
      <c r="AH585" s="236"/>
      <c r="AI585" s="236"/>
      <c r="AJ585" s="167"/>
    </row>
    <row r="586" spans="2:36" ht="40" customHeight="1" x14ac:dyDescent="0.3">
      <c r="B586" s="167" t="s">
        <v>652</v>
      </c>
      <c r="C586" s="167" t="s">
        <v>639</v>
      </c>
      <c r="D586" s="167" t="s">
        <v>66</v>
      </c>
      <c r="E586" s="166" t="s">
        <v>67</v>
      </c>
      <c r="F586" s="166" t="s">
        <v>640</v>
      </c>
      <c r="G586" s="166" t="s">
        <v>641</v>
      </c>
      <c r="H586" s="179" t="s">
        <v>70</v>
      </c>
      <c r="I586" s="167" t="s">
        <v>98</v>
      </c>
      <c r="J586" s="12" t="s">
        <v>113</v>
      </c>
      <c r="K586" s="8" t="s">
        <v>114</v>
      </c>
      <c r="L586" s="8" t="s">
        <v>115</v>
      </c>
      <c r="M586" s="8">
        <v>3</v>
      </c>
      <c r="N586" s="168" t="s">
        <v>108</v>
      </c>
      <c r="O586" s="167" t="s">
        <v>645</v>
      </c>
      <c r="P586" s="179" t="s">
        <v>75</v>
      </c>
      <c r="Q586" s="179" t="s">
        <v>76</v>
      </c>
      <c r="R586" s="179" t="s">
        <v>77</v>
      </c>
      <c r="S586" s="170" t="s">
        <v>109</v>
      </c>
      <c r="T586" s="171">
        <f>+V586+Y586</f>
        <v>188235.29</v>
      </c>
      <c r="U586" s="171" t="s">
        <v>98</v>
      </c>
      <c r="V586" s="190">
        <v>160000</v>
      </c>
      <c r="W586" s="173"/>
      <c r="X586" s="173"/>
      <c r="Y586" s="190">
        <v>28235.29</v>
      </c>
      <c r="Z586" s="173"/>
      <c r="AA586" s="173"/>
      <c r="AB586" s="190">
        <v>16368.29</v>
      </c>
      <c r="AC586" s="168" t="s">
        <v>80</v>
      </c>
      <c r="AD586" s="173" t="s">
        <v>98</v>
      </c>
      <c r="AE586" s="173"/>
      <c r="AF586" s="171"/>
      <c r="AG586" s="173"/>
      <c r="AH586" s="236" t="s">
        <v>180</v>
      </c>
      <c r="AI586" s="236" t="s">
        <v>164</v>
      </c>
      <c r="AJ586" s="167"/>
    </row>
    <row r="587" spans="2:36" ht="40" customHeight="1" x14ac:dyDescent="0.3">
      <c r="B587" s="218"/>
      <c r="C587" s="218"/>
      <c r="D587" s="218"/>
      <c r="E587" s="166"/>
      <c r="F587" s="166"/>
      <c r="G587" s="166"/>
      <c r="H587" s="180"/>
      <c r="I587" s="167"/>
      <c r="J587" s="12" t="s">
        <v>116</v>
      </c>
      <c r="K587" s="8" t="s">
        <v>117</v>
      </c>
      <c r="L587" s="8" t="s">
        <v>85</v>
      </c>
      <c r="M587" s="8">
        <v>1</v>
      </c>
      <c r="N587" s="168"/>
      <c r="O587" s="167"/>
      <c r="P587" s="180"/>
      <c r="Q587" s="180"/>
      <c r="R587" s="180"/>
      <c r="S587" s="170"/>
      <c r="T587" s="171"/>
      <c r="U587" s="171"/>
      <c r="V587" s="236"/>
      <c r="W587" s="173"/>
      <c r="X587" s="173"/>
      <c r="Y587" s="236"/>
      <c r="Z587" s="173"/>
      <c r="AA587" s="173"/>
      <c r="AB587" s="236"/>
      <c r="AC587" s="168"/>
      <c r="AD587" s="173"/>
      <c r="AE587" s="173"/>
      <c r="AF587" s="171"/>
      <c r="AG587" s="173"/>
      <c r="AH587" s="236"/>
      <c r="AI587" s="236"/>
      <c r="AJ587" s="167"/>
    </row>
    <row r="588" spans="2:36" ht="40" customHeight="1" x14ac:dyDescent="0.3">
      <c r="B588" s="218"/>
      <c r="C588" s="218"/>
      <c r="D588" s="218"/>
      <c r="E588" s="166"/>
      <c r="F588" s="166"/>
      <c r="G588" s="166"/>
      <c r="H588" s="180"/>
      <c r="I588" s="167"/>
      <c r="J588" s="12" t="s">
        <v>213</v>
      </c>
      <c r="K588" s="8" t="s">
        <v>118</v>
      </c>
      <c r="L588" s="8" t="s">
        <v>119</v>
      </c>
      <c r="M588" s="8">
        <v>1</v>
      </c>
      <c r="N588" s="168"/>
      <c r="O588" s="167"/>
      <c r="P588" s="180"/>
      <c r="Q588" s="180"/>
      <c r="R588" s="180"/>
      <c r="S588" s="170"/>
      <c r="T588" s="171"/>
      <c r="U588" s="171"/>
      <c r="V588" s="236"/>
      <c r="W588" s="173"/>
      <c r="X588" s="173"/>
      <c r="Y588" s="236"/>
      <c r="Z588" s="173"/>
      <c r="AA588" s="173"/>
      <c r="AB588" s="236"/>
      <c r="AC588" s="168"/>
      <c r="AD588" s="173"/>
      <c r="AE588" s="173"/>
      <c r="AF588" s="171"/>
      <c r="AG588" s="173"/>
      <c r="AH588" s="236"/>
      <c r="AI588" s="236"/>
      <c r="AJ588" s="167"/>
    </row>
    <row r="589" spans="2:36" ht="40" customHeight="1" x14ac:dyDescent="0.3">
      <c r="B589" s="218"/>
      <c r="C589" s="218"/>
      <c r="D589" s="218"/>
      <c r="E589" s="166"/>
      <c r="F589" s="166"/>
      <c r="G589" s="166"/>
      <c r="H589" s="181"/>
      <c r="I589" s="167"/>
      <c r="J589" s="12" t="s">
        <v>120</v>
      </c>
      <c r="K589" s="8" t="s">
        <v>121</v>
      </c>
      <c r="L589" s="8" t="s">
        <v>119</v>
      </c>
      <c r="M589" s="8">
        <v>1</v>
      </c>
      <c r="N589" s="168"/>
      <c r="O589" s="167"/>
      <c r="P589" s="181"/>
      <c r="Q589" s="181"/>
      <c r="R589" s="181"/>
      <c r="S589" s="170"/>
      <c r="T589" s="171"/>
      <c r="U589" s="171"/>
      <c r="V589" s="236"/>
      <c r="W589" s="173"/>
      <c r="X589" s="173"/>
      <c r="Y589" s="236"/>
      <c r="Z589" s="173"/>
      <c r="AA589" s="173"/>
      <c r="AB589" s="236"/>
      <c r="AC589" s="168"/>
      <c r="AD589" s="173"/>
      <c r="AE589" s="173"/>
      <c r="AF589" s="171"/>
      <c r="AG589" s="173"/>
      <c r="AH589" s="236"/>
      <c r="AI589" s="236"/>
      <c r="AJ589" s="167"/>
    </row>
    <row r="590" spans="2:36" ht="91" x14ac:dyDescent="0.3">
      <c r="B590" s="167" t="s">
        <v>653</v>
      </c>
      <c r="C590" s="167" t="s">
        <v>642</v>
      </c>
      <c r="D590" s="167" t="s">
        <v>66</v>
      </c>
      <c r="E590" s="166" t="s">
        <v>67</v>
      </c>
      <c r="F590" s="166" t="s">
        <v>636</v>
      </c>
      <c r="G590" s="166" t="s">
        <v>638</v>
      </c>
      <c r="H590" s="179" t="s">
        <v>70</v>
      </c>
      <c r="I590" s="167" t="s">
        <v>98</v>
      </c>
      <c r="J590" s="12" t="s">
        <v>212</v>
      </c>
      <c r="K590" s="8" t="s">
        <v>107</v>
      </c>
      <c r="L590" s="8" t="s">
        <v>86</v>
      </c>
      <c r="M590" s="8">
        <v>40</v>
      </c>
      <c r="N590" s="168" t="s">
        <v>108</v>
      </c>
      <c r="O590" s="167" t="s">
        <v>645</v>
      </c>
      <c r="P590" s="179" t="s">
        <v>75</v>
      </c>
      <c r="Q590" s="179" t="s">
        <v>76</v>
      </c>
      <c r="R590" s="179" t="s">
        <v>77</v>
      </c>
      <c r="S590" s="170" t="s">
        <v>109</v>
      </c>
      <c r="T590" s="171">
        <f>V590+Y590</f>
        <v>139591.32</v>
      </c>
      <c r="U590" s="171" t="s">
        <v>79</v>
      </c>
      <c r="V590" s="190">
        <v>118652.62</v>
      </c>
      <c r="W590" s="173" t="s">
        <v>98</v>
      </c>
      <c r="X590" s="173" t="s">
        <v>98</v>
      </c>
      <c r="Y590" s="190">
        <v>20938.7</v>
      </c>
      <c r="Z590" s="173" t="s">
        <v>98</v>
      </c>
      <c r="AA590" s="173" t="s">
        <v>98</v>
      </c>
      <c r="AB590" s="190">
        <v>12138.38</v>
      </c>
      <c r="AC590" s="168" t="s">
        <v>149</v>
      </c>
      <c r="AD590" s="175" t="s">
        <v>79</v>
      </c>
      <c r="AE590" s="175">
        <f>V590+Y590</f>
        <v>139591.32</v>
      </c>
      <c r="AF590" s="167" t="s">
        <v>79</v>
      </c>
      <c r="AG590" s="168" t="s">
        <v>33</v>
      </c>
      <c r="AH590" s="236" t="s">
        <v>252</v>
      </c>
      <c r="AI590" s="236" t="s">
        <v>257</v>
      </c>
      <c r="AJ590" s="168"/>
    </row>
    <row r="591" spans="2:36" ht="52" x14ac:dyDescent="0.3">
      <c r="B591" s="218"/>
      <c r="C591" s="218"/>
      <c r="D591" s="218"/>
      <c r="E591" s="166"/>
      <c r="F591" s="166"/>
      <c r="G591" s="166"/>
      <c r="H591" s="180"/>
      <c r="I591" s="167"/>
      <c r="J591" s="12" t="s">
        <v>111</v>
      </c>
      <c r="K591" s="8" t="s">
        <v>112</v>
      </c>
      <c r="L591" s="8" t="s">
        <v>85</v>
      </c>
      <c r="M591" s="8">
        <v>2</v>
      </c>
      <c r="N591" s="168"/>
      <c r="O591" s="167"/>
      <c r="P591" s="180"/>
      <c r="Q591" s="180"/>
      <c r="R591" s="180"/>
      <c r="S591" s="170"/>
      <c r="T591" s="171"/>
      <c r="U591" s="171"/>
      <c r="V591" s="236"/>
      <c r="W591" s="173"/>
      <c r="X591" s="173"/>
      <c r="Y591" s="236"/>
      <c r="Z591" s="173"/>
      <c r="AA591" s="173"/>
      <c r="AB591" s="236"/>
      <c r="AC591" s="168"/>
      <c r="AD591" s="175"/>
      <c r="AE591" s="175"/>
      <c r="AF591" s="167"/>
      <c r="AG591" s="168"/>
      <c r="AH591" s="236"/>
      <c r="AI591" s="236"/>
      <c r="AJ591" s="167"/>
    </row>
    <row r="592" spans="2:36" ht="40" customHeight="1" x14ac:dyDescent="0.3">
      <c r="B592" s="218"/>
      <c r="C592" s="218"/>
      <c r="D592" s="218"/>
      <c r="E592" s="166"/>
      <c r="F592" s="166"/>
      <c r="G592" s="166"/>
      <c r="H592" s="181"/>
      <c r="I592" s="167"/>
      <c r="J592" s="12" t="s">
        <v>127</v>
      </c>
      <c r="K592" s="8" t="s">
        <v>128</v>
      </c>
      <c r="L592" s="8" t="s">
        <v>85</v>
      </c>
      <c r="M592" s="53">
        <v>65</v>
      </c>
      <c r="N592" s="168"/>
      <c r="O592" s="167"/>
      <c r="P592" s="181"/>
      <c r="Q592" s="181"/>
      <c r="R592" s="181"/>
      <c r="S592" s="170"/>
      <c r="T592" s="171"/>
      <c r="U592" s="171"/>
      <c r="V592" s="236"/>
      <c r="W592" s="173"/>
      <c r="X592" s="173"/>
      <c r="Y592" s="236"/>
      <c r="Z592" s="173"/>
      <c r="AA592" s="173"/>
      <c r="AB592" s="236"/>
      <c r="AC592" s="168"/>
      <c r="AD592" s="175"/>
      <c r="AE592" s="175"/>
      <c r="AF592" s="167"/>
      <c r="AG592" s="168"/>
      <c r="AH592" s="236"/>
      <c r="AI592" s="236"/>
      <c r="AJ592" s="167"/>
    </row>
    <row r="593" spans="2:36" ht="124" customHeight="1" x14ac:dyDescent="0.3">
      <c r="B593" s="167" t="s">
        <v>654</v>
      </c>
      <c r="C593" s="167" t="s">
        <v>643</v>
      </c>
      <c r="D593" s="167" t="s">
        <v>66</v>
      </c>
      <c r="E593" s="166" t="s">
        <v>67</v>
      </c>
      <c r="F593" s="166" t="s">
        <v>636</v>
      </c>
      <c r="G593" s="166" t="s">
        <v>638</v>
      </c>
      <c r="H593" s="179" t="s">
        <v>70</v>
      </c>
      <c r="I593" s="167" t="s">
        <v>98</v>
      </c>
      <c r="J593" s="12" t="s">
        <v>212</v>
      </c>
      <c r="K593" s="8" t="s">
        <v>107</v>
      </c>
      <c r="L593" s="8" t="s">
        <v>86</v>
      </c>
      <c r="M593" s="8">
        <v>40</v>
      </c>
      <c r="N593" s="168" t="s">
        <v>108</v>
      </c>
      <c r="O593" s="167" t="s">
        <v>645</v>
      </c>
      <c r="P593" s="179" t="s">
        <v>75</v>
      </c>
      <c r="Q593" s="179" t="s">
        <v>76</v>
      </c>
      <c r="R593" s="179" t="s">
        <v>77</v>
      </c>
      <c r="S593" s="170" t="s">
        <v>109</v>
      </c>
      <c r="T593" s="171">
        <f>V593+Y593</f>
        <v>106875.98</v>
      </c>
      <c r="U593" s="171" t="s">
        <v>79</v>
      </c>
      <c r="V593" s="190">
        <v>90844.58</v>
      </c>
      <c r="W593" s="173" t="s">
        <v>98</v>
      </c>
      <c r="X593" s="173" t="s">
        <v>98</v>
      </c>
      <c r="Y593" s="190">
        <v>16031.4</v>
      </c>
      <c r="Z593" s="173" t="s">
        <v>98</v>
      </c>
      <c r="AA593" s="173" t="s">
        <v>98</v>
      </c>
      <c r="AB593" s="190">
        <v>9293.56</v>
      </c>
      <c r="AC593" s="168" t="s">
        <v>149</v>
      </c>
      <c r="AD593" s="175" t="s">
        <v>79</v>
      </c>
      <c r="AE593" s="175">
        <f>V593+Y593</f>
        <v>106875.98</v>
      </c>
      <c r="AF593" s="167" t="s">
        <v>79</v>
      </c>
      <c r="AG593" s="168" t="s">
        <v>33</v>
      </c>
      <c r="AH593" s="236" t="s">
        <v>253</v>
      </c>
      <c r="AI593" s="236" t="s">
        <v>259</v>
      </c>
      <c r="AJ593" s="168"/>
    </row>
    <row r="594" spans="2:36" ht="85" customHeight="1" x14ac:dyDescent="0.3">
      <c r="B594" s="218"/>
      <c r="C594" s="218"/>
      <c r="D594" s="218"/>
      <c r="E594" s="166"/>
      <c r="F594" s="166"/>
      <c r="G594" s="166"/>
      <c r="H594" s="180"/>
      <c r="I594" s="167"/>
      <c r="J594" s="12" t="s">
        <v>111</v>
      </c>
      <c r="K594" s="8" t="s">
        <v>112</v>
      </c>
      <c r="L594" s="8" t="s">
        <v>85</v>
      </c>
      <c r="M594" s="8">
        <v>1</v>
      </c>
      <c r="N594" s="168"/>
      <c r="O594" s="167"/>
      <c r="P594" s="180"/>
      <c r="Q594" s="180"/>
      <c r="R594" s="180"/>
      <c r="S594" s="170"/>
      <c r="T594" s="171"/>
      <c r="U594" s="171"/>
      <c r="V594" s="236"/>
      <c r="W594" s="173"/>
      <c r="X594" s="173"/>
      <c r="Y594" s="236"/>
      <c r="Z594" s="173"/>
      <c r="AA594" s="173"/>
      <c r="AB594" s="236"/>
      <c r="AC594" s="168"/>
      <c r="AD594" s="175"/>
      <c r="AE594" s="175"/>
      <c r="AF594" s="167"/>
      <c r="AG594" s="168"/>
      <c r="AH594" s="236"/>
      <c r="AI594" s="236"/>
      <c r="AJ594" s="167"/>
    </row>
    <row r="595" spans="2:36" ht="68.150000000000006" customHeight="1" x14ac:dyDescent="0.3">
      <c r="B595" s="218"/>
      <c r="C595" s="218"/>
      <c r="D595" s="218"/>
      <c r="E595" s="166"/>
      <c r="F595" s="166"/>
      <c r="G595" s="166"/>
      <c r="H595" s="181"/>
      <c r="I595" s="167"/>
      <c r="J595" s="12" t="s">
        <v>127</v>
      </c>
      <c r="K595" s="8" t="s">
        <v>128</v>
      </c>
      <c r="L595" s="8" t="s">
        <v>85</v>
      </c>
      <c r="M595" s="53">
        <v>40</v>
      </c>
      <c r="N595" s="168"/>
      <c r="O595" s="167"/>
      <c r="P595" s="181"/>
      <c r="Q595" s="181"/>
      <c r="R595" s="181"/>
      <c r="S595" s="170"/>
      <c r="T595" s="171"/>
      <c r="U595" s="171"/>
      <c r="V595" s="236"/>
      <c r="W595" s="173"/>
      <c r="X595" s="173"/>
      <c r="Y595" s="236"/>
      <c r="Z595" s="173"/>
      <c r="AA595" s="173"/>
      <c r="AB595" s="236"/>
      <c r="AC595" s="168"/>
      <c r="AD595" s="175"/>
      <c r="AE595" s="175"/>
      <c r="AF595" s="167"/>
      <c r="AG595" s="168"/>
      <c r="AH595" s="236"/>
      <c r="AI595" s="236"/>
      <c r="AJ595" s="167"/>
    </row>
    <row r="596" spans="2:36" ht="116.15" customHeight="1" x14ac:dyDescent="0.3">
      <c r="B596" s="167" t="s">
        <v>655</v>
      </c>
      <c r="C596" s="167" t="s">
        <v>644</v>
      </c>
      <c r="D596" s="167" t="s">
        <v>66</v>
      </c>
      <c r="E596" s="166" t="s">
        <v>67</v>
      </c>
      <c r="F596" s="166" t="s">
        <v>636</v>
      </c>
      <c r="G596" s="166" t="s">
        <v>638</v>
      </c>
      <c r="H596" s="179" t="s">
        <v>70</v>
      </c>
      <c r="I596" s="167" t="s">
        <v>98</v>
      </c>
      <c r="J596" s="12" t="s">
        <v>212</v>
      </c>
      <c r="K596" s="8" t="s">
        <v>107</v>
      </c>
      <c r="L596" s="8" t="s">
        <v>86</v>
      </c>
      <c r="M596" s="8">
        <v>40</v>
      </c>
      <c r="N596" s="168" t="s">
        <v>108</v>
      </c>
      <c r="O596" s="167" t="s">
        <v>645</v>
      </c>
      <c r="P596" s="179" t="s">
        <v>75</v>
      </c>
      <c r="Q596" s="179" t="s">
        <v>76</v>
      </c>
      <c r="R596" s="179" t="s">
        <v>77</v>
      </c>
      <c r="S596" s="170" t="s">
        <v>109</v>
      </c>
      <c r="T596" s="171">
        <f>V596+Y596</f>
        <v>129357.77</v>
      </c>
      <c r="U596" s="171" t="s">
        <v>79</v>
      </c>
      <c r="V596" s="168">
        <v>109954.11</v>
      </c>
      <c r="W596" s="173" t="s">
        <v>98</v>
      </c>
      <c r="X596" s="173" t="s">
        <v>98</v>
      </c>
      <c r="Y596" s="168">
        <v>19403.66</v>
      </c>
      <c r="Z596" s="173" t="s">
        <v>98</v>
      </c>
      <c r="AA596" s="173" t="s">
        <v>98</v>
      </c>
      <c r="AB596" s="190">
        <v>11248.5</v>
      </c>
      <c r="AC596" s="168" t="s">
        <v>149</v>
      </c>
      <c r="AD596" s="175" t="s">
        <v>79</v>
      </c>
      <c r="AE596" s="175">
        <f>V596+Y596</f>
        <v>129357.77</v>
      </c>
      <c r="AF596" s="167" t="s">
        <v>79</v>
      </c>
      <c r="AG596" s="168" t="s">
        <v>33</v>
      </c>
      <c r="AH596" s="236" t="s">
        <v>260</v>
      </c>
      <c r="AI596" s="236" t="s">
        <v>170</v>
      </c>
      <c r="AJ596" s="168"/>
    </row>
    <row r="597" spans="2:36" ht="73" customHeight="1" x14ac:dyDescent="0.3">
      <c r="B597" s="218"/>
      <c r="C597" s="218"/>
      <c r="D597" s="218"/>
      <c r="E597" s="166"/>
      <c r="F597" s="166"/>
      <c r="G597" s="166"/>
      <c r="H597" s="180"/>
      <c r="I597" s="167"/>
      <c r="J597" s="12" t="s">
        <v>111</v>
      </c>
      <c r="K597" s="8" t="s">
        <v>112</v>
      </c>
      <c r="L597" s="8" t="s">
        <v>85</v>
      </c>
      <c r="M597" s="8">
        <v>2</v>
      </c>
      <c r="N597" s="168"/>
      <c r="O597" s="167"/>
      <c r="P597" s="180"/>
      <c r="Q597" s="180"/>
      <c r="R597" s="180"/>
      <c r="S597" s="170"/>
      <c r="T597" s="171"/>
      <c r="U597" s="171"/>
      <c r="V597" s="236"/>
      <c r="W597" s="173"/>
      <c r="X597" s="173"/>
      <c r="Y597" s="236"/>
      <c r="Z597" s="173"/>
      <c r="AA597" s="173"/>
      <c r="AB597" s="236"/>
      <c r="AC597" s="168"/>
      <c r="AD597" s="175"/>
      <c r="AE597" s="175"/>
      <c r="AF597" s="167"/>
      <c r="AG597" s="168"/>
      <c r="AH597" s="236"/>
      <c r="AI597" s="236"/>
      <c r="AJ597" s="167"/>
    </row>
    <row r="598" spans="2:36" ht="86.15" customHeight="1" x14ac:dyDescent="0.3">
      <c r="B598" s="218"/>
      <c r="C598" s="218"/>
      <c r="D598" s="218"/>
      <c r="E598" s="166"/>
      <c r="F598" s="166"/>
      <c r="G598" s="166"/>
      <c r="H598" s="181"/>
      <c r="I598" s="167"/>
      <c r="J598" s="12" t="s">
        <v>127</v>
      </c>
      <c r="K598" s="8" t="s">
        <v>128</v>
      </c>
      <c r="L598" s="8" t="s">
        <v>85</v>
      </c>
      <c r="M598" s="53">
        <v>67</v>
      </c>
      <c r="N598" s="168"/>
      <c r="O598" s="167"/>
      <c r="P598" s="181"/>
      <c r="Q598" s="181"/>
      <c r="R598" s="181"/>
      <c r="S598" s="170"/>
      <c r="T598" s="171"/>
      <c r="U598" s="171"/>
      <c r="V598" s="236"/>
      <c r="W598" s="173"/>
      <c r="X598" s="173"/>
      <c r="Y598" s="236"/>
      <c r="Z598" s="173"/>
      <c r="AA598" s="173"/>
      <c r="AB598" s="236"/>
      <c r="AC598" s="168"/>
      <c r="AD598" s="175"/>
      <c r="AE598" s="175"/>
      <c r="AF598" s="167"/>
      <c r="AG598" s="168"/>
      <c r="AH598" s="236"/>
      <c r="AI598" s="236"/>
      <c r="AJ598" s="167"/>
    </row>
    <row r="599" spans="2:36" ht="143.15" customHeight="1" x14ac:dyDescent="0.3">
      <c r="B599" s="177" t="s">
        <v>1056</v>
      </c>
      <c r="C599" s="177" t="s">
        <v>642</v>
      </c>
      <c r="D599" s="177" t="s">
        <v>66</v>
      </c>
      <c r="E599" s="259" t="s">
        <v>67</v>
      </c>
      <c r="F599" s="259" t="s">
        <v>636</v>
      </c>
      <c r="G599" s="259" t="s">
        <v>638</v>
      </c>
      <c r="H599" s="242" t="s">
        <v>70</v>
      </c>
      <c r="I599" s="177" t="s">
        <v>98</v>
      </c>
      <c r="J599" s="21" t="s">
        <v>212</v>
      </c>
      <c r="K599" s="29" t="s">
        <v>107</v>
      </c>
      <c r="L599" s="29" t="s">
        <v>86</v>
      </c>
      <c r="M599" s="29">
        <v>40</v>
      </c>
      <c r="N599" s="176" t="s">
        <v>108</v>
      </c>
      <c r="O599" s="177" t="s">
        <v>645</v>
      </c>
      <c r="P599" s="242" t="s">
        <v>75</v>
      </c>
      <c r="Q599" s="242" t="s">
        <v>76</v>
      </c>
      <c r="R599" s="242" t="s">
        <v>77</v>
      </c>
      <c r="S599" s="323" t="s">
        <v>109</v>
      </c>
      <c r="T599" s="245">
        <f>V599+Y599</f>
        <v>69795.66</v>
      </c>
      <c r="U599" s="245" t="s">
        <v>79</v>
      </c>
      <c r="V599" s="246">
        <v>59326.31</v>
      </c>
      <c r="W599" s="324" t="s">
        <v>98</v>
      </c>
      <c r="X599" s="324" t="s">
        <v>98</v>
      </c>
      <c r="Y599" s="246">
        <v>10469.35</v>
      </c>
      <c r="Z599" s="324" t="s">
        <v>98</v>
      </c>
      <c r="AA599" s="324" t="s">
        <v>98</v>
      </c>
      <c r="AB599" s="246">
        <v>6069.19</v>
      </c>
      <c r="AC599" s="176" t="s">
        <v>149</v>
      </c>
      <c r="AD599" s="366" t="s">
        <v>79</v>
      </c>
      <c r="AE599" s="366">
        <f>V599+Y599</f>
        <v>69795.66</v>
      </c>
      <c r="AF599" s="177" t="s">
        <v>79</v>
      </c>
      <c r="AG599" s="176" t="s">
        <v>33</v>
      </c>
      <c r="AH599" s="247" t="s">
        <v>237</v>
      </c>
      <c r="AI599" s="247" t="s">
        <v>418</v>
      </c>
      <c r="AJ599" s="177"/>
    </row>
    <row r="600" spans="2:36" ht="69" customHeight="1" x14ac:dyDescent="0.3">
      <c r="B600" s="373"/>
      <c r="C600" s="378"/>
      <c r="D600" s="379"/>
      <c r="E600" s="380"/>
      <c r="F600" s="459"/>
      <c r="G600" s="380"/>
      <c r="H600" s="243"/>
      <c r="I600" s="177"/>
      <c r="J600" s="21" t="s">
        <v>111</v>
      </c>
      <c r="K600" s="29" t="s">
        <v>112</v>
      </c>
      <c r="L600" s="29" t="s">
        <v>85</v>
      </c>
      <c r="M600" s="29">
        <v>1</v>
      </c>
      <c r="N600" s="176"/>
      <c r="O600" s="177"/>
      <c r="P600" s="243"/>
      <c r="Q600" s="243"/>
      <c r="R600" s="243"/>
      <c r="S600" s="323"/>
      <c r="T600" s="245"/>
      <c r="U600" s="245"/>
      <c r="V600" s="247"/>
      <c r="W600" s="324"/>
      <c r="X600" s="324"/>
      <c r="Y600" s="247"/>
      <c r="Z600" s="324"/>
      <c r="AA600" s="324"/>
      <c r="AB600" s="247"/>
      <c r="AC600" s="176"/>
      <c r="AD600" s="366"/>
      <c r="AE600" s="366"/>
      <c r="AF600" s="177"/>
      <c r="AG600" s="176"/>
      <c r="AH600" s="247"/>
      <c r="AI600" s="247"/>
      <c r="AJ600" s="177"/>
    </row>
    <row r="601" spans="2:36" ht="64" customHeight="1" x14ac:dyDescent="0.3">
      <c r="B601" s="373"/>
      <c r="C601" s="378"/>
      <c r="D601" s="379"/>
      <c r="E601" s="380"/>
      <c r="F601" s="459"/>
      <c r="G601" s="380"/>
      <c r="H601" s="244"/>
      <c r="I601" s="177"/>
      <c r="J601" s="21" t="s">
        <v>127</v>
      </c>
      <c r="K601" s="29" t="s">
        <v>128</v>
      </c>
      <c r="L601" s="29" t="s">
        <v>85</v>
      </c>
      <c r="M601" s="61">
        <v>32</v>
      </c>
      <c r="N601" s="176"/>
      <c r="O601" s="177"/>
      <c r="P601" s="244"/>
      <c r="Q601" s="244"/>
      <c r="R601" s="244"/>
      <c r="S601" s="323"/>
      <c r="T601" s="245"/>
      <c r="U601" s="245"/>
      <c r="V601" s="247"/>
      <c r="W601" s="324"/>
      <c r="X601" s="324"/>
      <c r="Y601" s="247"/>
      <c r="Z601" s="324"/>
      <c r="AA601" s="324"/>
      <c r="AB601" s="247"/>
      <c r="AC601" s="176"/>
      <c r="AD601" s="366"/>
      <c r="AE601" s="366"/>
      <c r="AF601" s="177"/>
      <c r="AG601" s="176"/>
      <c r="AH601" s="247"/>
      <c r="AI601" s="247"/>
      <c r="AJ601" s="177"/>
    </row>
    <row r="602" spans="2:36" ht="119.25" customHeight="1" x14ac:dyDescent="0.3">
      <c r="B602" s="167" t="s">
        <v>1057</v>
      </c>
      <c r="C602" s="167" t="s">
        <v>1058</v>
      </c>
      <c r="D602" s="167" t="s">
        <v>66</v>
      </c>
      <c r="E602" s="166" t="s">
        <v>67</v>
      </c>
      <c r="F602" s="166" t="s">
        <v>636</v>
      </c>
      <c r="G602" s="166" t="s">
        <v>638</v>
      </c>
      <c r="H602" s="179" t="s">
        <v>70</v>
      </c>
      <c r="I602" s="167" t="s">
        <v>98</v>
      </c>
      <c r="J602" s="12" t="s">
        <v>212</v>
      </c>
      <c r="K602" s="8" t="s">
        <v>107</v>
      </c>
      <c r="L602" s="8" t="s">
        <v>86</v>
      </c>
      <c r="M602" s="8">
        <v>40</v>
      </c>
      <c r="N602" s="168" t="s">
        <v>108</v>
      </c>
      <c r="O602" s="218" t="s">
        <v>645</v>
      </c>
      <c r="P602" s="167" t="s">
        <v>75</v>
      </c>
      <c r="Q602" s="167" t="s">
        <v>76</v>
      </c>
      <c r="R602" s="170" t="s">
        <v>77</v>
      </c>
      <c r="S602" s="170" t="s">
        <v>109</v>
      </c>
      <c r="T602" s="171">
        <f>V602+Y602</f>
        <v>127056.07</v>
      </c>
      <c r="U602" s="171" t="s">
        <v>79</v>
      </c>
      <c r="V602" s="173">
        <v>107997.67</v>
      </c>
      <c r="W602" s="173" t="s">
        <v>98</v>
      </c>
      <c r="X602" s="173" t="s">
        <v>98</v>
      </c>
      <c r="Y602" s="168">
        <v>19058.400000000001</v>
      </c>
      <c r="Z602" s="173" t="s">
        <v>98</v>
      </c>
      <c r="AA602" s="173" t="s">
        <v>98</v>
      </c>
      <c r="AB602" s="190">
        <v>11048.35</v>
      </c>
      <c r="AC602" s="168" t="s">
        <v>149</v>
      </c>
      <c r="AD602" s="175" t="s">
        <v>79</v>
      </c>
      <c r="AE602" s="175">
        <f>V602+Y602</f>
        <v>127056.07</v>
      </c>
      <c r="AF602" s="167" t="s">
        <v>79</v>
      </c>
      <c r="AG602" s="168" t="s">
        <v>33</v>
      </c>
      <c r="AH602" s="236" t="s">
        <v>303</v>
      </c>
      <c r="AI602" s="236" t="s">
        <v>365</v>
      </c>
      <c r="AJ602" s="168"/>
    </row>
    <row r="603" spans="2:36" ht="59.25" customHeight="1" x14ac:dyDescent="0.3">
      <c r="B603" s="218"/>
      <c r="C603" s="218"/>
      <c r="D603" s="218"/>
      <c r="E603" s="166"/>
      <c r="F603" s="166"/>
      <c r="G603" s="166"/>
      <c r="H603" s="180"/>
      <c r="I603" s="167"/>
      <c r="J603" s="12" t="s">
        <v>111</v>
      </c>
      <c r="K603" s="8" t="s">
        <v>112</v>
      </c>
      <c r="L603" s="8" t="s">
        <v>85</v>
      </c>
      <c r="M603" s="8">
        <v>2</v>
      </c>
      <c r="N603" s="168"/>
      <c r="O603" s="218"/>
      <c r="P603" s="167"/>
      <c r="Q603" s="167"/>
      <c r="R603" s="170"/>
      <c r="S603" s="170"/>
      <c r="T603" s="171"/>
      <c r="U603" s="171"/>
      <c r="V603" s="173"/>
      <c r="W603" s="173"/>
      <c r="X603" s="173"/>
      <c r="Y603" s="236"/>
      <c r="Z603" s="173"/>
      <c r="AA603" s="173"/>
      <c r="AB603" s="236"/>
      <c r="AC603" s="168"/>
      <c r="AD603" s="175"/>
      <c r="AE603" s="175"/>
      <c r="AF603" s="167"/>
      <c r="AG603" s="168"/>
      <c r="AH603" s="236"/>
      <c r="AI603" s="236"/>
      <c r="AJ603" s="167"/>
    </row>
    <row r="604" spans="2:36" ht="40" customHeight="1" x14ac:dyDescent="0.3">
      <c r="B604" s="218"/>
      <c r="C604" s="218"/>
      <c r="D604" s="218"/>
      <c r="E604" s="166"/>
      <c r="F604" s="166"/>
      <c r="G604" s="166"/>
      <c r="H604" s="181"/>
      <c r="I604" s="167"/>
      <c r="J604" s="12" t="s">
        <v>127</v>
      </c>
      <c r="K604" s="8" t="s">
        <v>128</v>
      </c>
      <c r="L604" s="8" t="s">
        <v>85</v>
      </c>
      <c r="M604" s="53">
        <v>60</v>
      </c>
      <c r="N604" s="168"/>
      <c r="O604" s="218"/>
      <c r="P604" s="167"/>
      <c r="Q604" s="167"/>
      <c r="R604" s="170"/>
      <c r="S604" s="170"/>
      <c r="T604" s="171"/>
      <c r="U604" s="171"/>
      <c r="V604" s="173"/>
      <c r="W604" s="173"/>
      <c r="X604" s="173"/>
      <c r="Y604" s="236"/>
      <c r="Z604" s="173"/>
      <c r="AA604" s="173"/>
      <c r="AB604" s="236"/>
      <c r="AC604" s="168"/>
      <c r="AD604" s="175"/>
      <c r="AE604" s="175"/>
      <c r="AF604" s="167"/>
      <c r="AG604" s="168"/>
      <c r="AH604" s="236"/>
      <c r="AI604" s="236"/>
      <c r="AJ604" s="167"/>
    </row>
    <row r="605" spans="2:36" ht="139.5" customHeight="1" x14ac:dyDescent="0.3">
      <c r="B605" s="167" t="s">
        <v>620</v>
      </c>
      <c r="C605" s="167" t="s">
        <v>621</v>
      </c>
      <c r="D605" s="167" t="s">
        <v>106</v>
      </c>
      <c r="E605" s="166" t="s">
        <v>67</v>
      </c>
      <c r="F605" s="166" t="s">
        <v>134</v>
      </c>
      <c r="G605" s="166" t="s">
        <v>147</v>
      </c>
      <c r="H605" s="179" t="s">
        <v>70</v>
      </c>
      <c r="I605" s="167" t="s">
        <v>98</v>
      </c>
      <c r="J605" s="12" t="s">
        <v>212</v>
      </c>
      <c r="K605" s="8" t="s">
        <v>107</v>
      </c>
      <c r="L605" s="8" t="s">
        <v>86</v>
      </c>
      <c r="M605" s="8">
        <v>40</v>
      </c>
      <c r="N605" s="168" t="s">
        <v>108</v>
      </c>
      <c r="O605" s="218" t="s">
        <v>622</v>
      </c>
      <c r="P605" s="179" t="s">
        <v>75</v>
      </c>
      <c r="Q605" s="179" t="s">
        <v>76</v>
      </c>
      <c r="R605" s="179" t="s">
        <v>77</v>
      </c>
      <c r="S605" s="352" t="s">
        <v>109</v>
      </c>
      <c r="T605" s="171">
        <f>V605+Y605</f>
        <v>732499.53</v>
      </c>
      <c r="U605" s="171">
        <f>+T605/M606</f>
        <v>122083.255</v>
      </c>
      <c r="V605" s="175">
        <v>622624.6</v>
      </c>
      <c r="W605" s="252" t="s">
        <v>98</v>
      </c>
      <c r="X605" s="252" t="s">
        <v>98</v>
      </c>
      <c r="Y605" s="175">
        <v>109874.93</v>
      </c>
      <c r="Z605" s="173" t="s">
        <v>98</v>
      </c>
      <c r="AA605" s="173" t="s">
        <v>79</v>
      </c>
      <c r="AB605" s="175">
        <v>63695.61</v>
      </c>
      <c r="AC605" s="168" t="s">
        <v>149</v>
      </c>
      <c r="AD605" s="175" t="s">
        <v>98</v>
      </c>
      <c r="AE605" s="175">
        <f>+V605+Y605</f>
        <v>732499.53</v>
      </c>
      <c r="AF605" s="167" t="s">
        <v>79</v>
      </c>
      <c r="AG605" s="168" t="s">
        <v>33</v>
      </c>
      <c r="AH605" s="168" t="s">
        <v>178</v>
      </c>
      <c r="AI605" s="168" t="s">
        <v>162</v>
      </c>
      <c r="AJ605" s="167"/>
    </row>
    <row r="606" spans="2:36" ht="73" customHeight="1" x14ac:dyDescent="0.3">
      <c r="B606" s="167"/>
      <c r="C606" s="167"/>
      <c r="D606" s="167"/>
      <c r="E606" s="166"/>
      <c r="F606" s="166"/>
      <c r="G606" s="166"/>
      <c r="H606" s="180"/>
      <c r="I606" s="167"/>
      <c r="J606" s="12" t="s">
        <v>111</v>
      </c>
      <c r="K606" s="8" t="s">
        <v>112</v>
      </c>
      <c r="L606" s="8" t="s">
        <v>85</v>
      </c>
      <c r="M606" s="8">
        <v>6</v>
      </c>
      <c r="N606" s="168"/>
      <c r="O606" s="218"/>
      <c r="P606" s="180"/>
      <c r="Q606" s="180"/>
      <c r="R606" s="180"/>
      <c r="S606" s="352"/>
      <c r="T606" s="171"/>
      <c r="U606" s="171"/>
      <c r="V606" s="175"/>
      <c r="W606" s="252"/>
      <c r="X606" s="252"/>
      <c r="Y606" s="175"/>
      <c r="Z606" s="173"/>
      <c r="AA606" s="173"/>
      <c r="AB606" s="175"/>
      <c r="AC606" s="168"/>
      <c r="AD606" s="175"/>
      <c r="AE606" s="175"/>
      <c r="AF606" s="167"/>
      <c r="AG606" s="168"/>
      <c r="AH606" s="168"/>
      <c r="AI606" s="168"/>
      <c r="AJ606" s="167"/>
    </row>
    <row r="607" spans="2:36" ht="54" customHeight="1" x14ac:dyDescent="0.3">
      <c r="B607" s="167"/>
      <c r="C607" s="167"/>
      <c r="D607" s="167"/>
      <c r="E607" s="166"/>
      <c r="F607" s="166"/>
      <c r="G607" s="166"/>
      <c r="H607" s="181"/>
      <c r="I607" s="167"/>
      <c r="J607" s="12" t="s">
        <v>127</v>
      </c>
      <c r="K607" s="8" t="s">
        <v>128</v>
      </c>
      <c r="L607" s="8" t="s">
        <v>85</v>
      </c>
      <c r="M607" s="53">
        <v>350</v>
      </c>
      <c r="N607" s="168"/>
      <c r="O607" s="218"/>
      <c r="P607" s="181"/>
      <c r="Q607" s="181"/>
      <c r="R607" s="181"/>
      <c r="S607" s="352"/>
      <c r="T607" s="171"/>
      <c r="U607" s="171"/>
      <c r="V607" s="175"/>
      <c r="W607" s="252"/>
      <c r="X607" s="252"/>
      <c r="Y607" s="175"/>
      <c r="Z607" s="173"/>
      <c r="AA607" s="173"/>
      <c r="AB607" s="175"/>
      <c r="AC607" s="168"/>
      <c r="AD607" s="175"/>
      <c r="AE607" s="175"/>
      <c r="AF607" s="167"/>
      <c r="AG607" s="168"/>
      <c r="AH607" s="168"/>
      <c r="AI607" s="168"/>
      <c r="AJ607" s="167"/>
    </row>
    <row r="608" spans="2:36" ht="52" x14ac:dyDescent="0.3">
      <c r="B608" s="167" t="s">
        <v>623</v>
      </c>
      <c r="C608" s="167" t="s">
        <v>624</v>
      </c>
      <c r="D608" s="167" t="s">
        <v>106</v>
      </c>
      <c r="E608" s="166" t="s">
        <v>67</v>
      </c>
      <c r="F608" s="166" t="s">
        <v>134</v>
      </c>
      <c r="G608" s="166" t="s">
        <v>147</v>
      </c>
      <c r="H608" s="179" t="s">
        <v>70</v>
      </c>
      <c r="I608" s="167" t="s">
        <v>98</v>
      </c>
      <c r="J608" s="12" t="s">
        <v>111</v>
      </c>
      <c r="K608" s="8" t="s">
        <v>112</v>
      </c>
      <c r="L608" s="8" t="s">
        <v>85</v>
      </c>
      <c r="M608" s="8">
        <v>1</v>
      </c>
      <c r="N608" s="168" t="s">
        <v>108</v>
      </c>
      <c r="O608" s="218" t="s">
        <v>622</v>
      </c>
      <c r="P608" s="179" t="s">
        <v>75</v>
      </c>
      <c r="Q608" s="179" t="s">
        <v>76</v>
      </c>
      <c r="R608" s="179" t="s">
        <v>77</v>
      </c>
      <c r="S608" s="170" t="s">
        <v>634</v>
      </c>
      <c r="T608" s="171">
        <f>V608+Y608</f>
        <v>117700</v>
      </c>
      <c r="U608" s="171">
        <f>+T608/M608</f>
        <v>117700</v>
      </c>
      <c r="V608" s="175">
        <v>100045</v>
      </c>
      <c r="W608" s="173" t="s">
        <v>98</v>
      </c>
      <c r="X608" s="173" t="s">
        <v>79</v>
      </c>
      <c r="Y608" s="175">
        <v>17655</v>
      </c>
      <c r="Z608" s="173" t="s">
        <v>98</v>
      </c>
      <c r="AA608" s="173" t="s">
        <v>79</v>
      </c>
      <c r="AB608" s="175">
        <v>10234.780000000001</v>
      </c>
      <c r="AC608" s="168" t="s">
        <v>149</v>
      </c>
      <c r="AD608" s="175" t="s">
        <v>98</v>
      </c>
      <c r="AE608" s="175">
        <f>+V608+Y608</f>
        <v>117700</v>
      </c>
      <c r="AF608" s="167" t="s">
        <v>79</v>
      </c>
      <c r="AG608" s="168" t="s">
        <v>33</v>
      </c>
      <c r="AH608" s="168" t="s">
        <v>303</v>
      </c>
      <c r="AI608" s="168" t="s">
        <v>646</v>
      </c>
      <c r="AJ608" s="167"/>
    </row>
    <row r="609" spans="2:442" ht="129" customHeight="1" x14ac:dyDescent="0.3">
      <c r="B609" s="167"/>
      <c r="C609" s="167"/>
      <c r="D609" s="167"/>
      <c r="E609" s="166"/>
      <c r="F609" s="166"/>
      <c r="G609" s="166"/>
      <c r="H609" s="181"/>
      <c r="I609" s="167"/>
      <c r="J609" s="12" t="s">
        <v>127</v>
      </c>
      <c r="K609" s="8" t="s">
        <v>128</v>
      </c>
      <c r="L609" s="8" t="s">
        <v>85</v>
      </c>
      <c r="M609" s="53">
        <v>10</v>
      </c>
      <c r="N609" s="168"/>
      <c r="O609" s="218"/>
      <c r="P609" s="181"/>
      <c r="Q609" s="181"/>
      <c r="R609" s="181"/>
      <c r="S609" s="170"/>
      <c r="T609" s="171"/>
      <c r="U609" s="171"/>
      <c r="V609" s="175"/>
      <c r="W609" s="173"/>
      <c r="X609" s="173"/>
      <c r="Y609" s="175"/>
      <c r="Z609" s="173"/>
      <c r="AA609" s="173"/>
      <c r="AB609" s="175"/>
      <c r="AC609" s="168"/>
      <c r="AD609" s="175"/>
      <c r="AE609" s="175"/>
      <c r="AF609" s="167"/>
      <c r="AG609" s="168"/>
      <c r="AH609" s="168"/>
      <c r="AI609" s="168"/>
      <c r="AJ609" s="167"/>
    </row>
    <row r="610" spans="2:442" ht="75.650000000000006" customHeight="1" x14ac:dyDescent="0.3">
      <c r="B610" s="167" t="s">
        <v>660</v>
      </c>
      <c r="C610" s="167" t="s">
        <v>625</v>
      </c>
      <c r="D610" s="167" t="s">
        <v>106</v>
      </c>
      <c r="E610" s="166" t="s">
        <v>67</v>
      </c>
      <c r="F610" s="166" t="s">
        <v>132</v>
      </c>
      <c r="G610" s="166" t="s">
        <v>69</v>
      </c>
      <c r="H610" s="179" t="s">
        <v>70</v>
      </c>
      <c r="I610" s="179" t="s">
        <v>98</v>
      </c>
      <c r="J610" s="12" t="s">
        <v>113</v>
      </c>
      <c r="K610" s="8" t="s">
        <v>114</v>
      </c>
      <c r="L610" s="8" t="s">
        <v>115</v>
      </c>
      <c r="M610" s="8">
        <v>2</v>
      </c>
      <c r="N610" s="168" t="s">
        <v>108</v>
      </c>
      <c r="O610" s="167" t="s">
        <v>626</v>
      </c>
      <c r="P610" s="179" t="s">
        <v>75</v>
      </c>
      <c r="Q610" s="179" t="s">
        <v>76</v>
      </c>
      <c r="R610" s="179" t="s">
        <v>77</v>
      </c>
      <c r="S610" s="170" t="s">
        <v>109</v>
      </c>
      <c r="T610" s="171">
        <f>V610+Y610</f>
        <v>149800</v>
      </c>
      <c r="U610" s="171">
        <f>+T610/M611</f>
        <v>74900</v>
      </c>
      <c r="V610" s="271">
        <v>127330</v>
      </c>
      <c r="W610" s="173" t="s">
        <v>98</v>
      </c>
      <c r="X610" s="173" t="s">
        <v>98</v>
      </c>
      <c r="Y610" s="271">
        <v>22470</v>
      </c>
      <c r="Z610" s="173" t="s">
        <v>98</v>
      </c>
      <c r="AA610" s="173" t="s">
        <v>98</v>
      </c>
      <c r="AB610" s="271">
        <v>13026.09</v>
      </c>
      <c r="AC610" s="168" t="s">
        <v>80</v>
      </c>
      <c r="AD610" s="175"/>
      <c r="AE610" s="175">
        <f>V610+Y610</f>
        <v>149800</v>
      </c>
      <c r="AF610" s="167" t="s">
        <v>79</v>
      </c>
      <c r="AG610" s="168" t="s">
        <v>33</v>
      </c>
      <c r="AH610" s="236" t="s">
        <v>303</v>
      </c>
      <c r="AI610" s="236" t="s">
        <v>252</v>
      </c>
      <c r="AJ610" s="167"/>
    </row>
    <row r="611" spans="2:442" ht="75.650000000000006" customHeight="1" x14ac:dyDescent="0.3">
      <c r="B611" s="167"/>
      <c r="C611" s="167"/>
      <c r="D611" s="167"/>
      <c r="E611" s="166"/>
      <c r="F611" s="166"/>
      <c r="G611" s="166"/>
      <c r="H611" s="180"/>
      <c r="I611" s="180"/>
      <c r="J611" s="12" t="s">
        <v>116</v>
      </c>
      <c r="K611" s="8" t="s">
        <v>117</v>
      </c>
      <c r="L611" s="8" t="s">
        <v>85</v>
      </c>
      <c r="M611" s="8">
        <v>2</v>
      </c>
      <c r="N611" s="168"/>
      <c r="O611" s="167"/>
      <c r="P611" s="180"/>
      <c r="Q611" s="180"/>
      <c r="R611" s="180"/>
      <c r="S611" s="170"/>
      <c r="T611" s="171"/>
      <c r="U611" s="171"/>
      <c r="V611" s="271"/>
      <c r="W611" s="173"/>
      <c r="X611" s="173"/>
      <c r="Y611" s="271"/>
      <c r="Z611" s="173"/>
      <c r="AA611" s="173"/>
      <c r="AB611" s="271"/>
      <c r="AC611" s="168"/>
      <c r="AD611" s="175"/>
      <c r="AE611" s="175"/>
      <c r="AF611" s="167"/>
      <c r="AG611" s="168"/>
      <c r="AH611" s="236"/>
      <c r="AI611" s="236"/>
      <c r="AJ611" s="167"/>
    </row>
    <row r="612" spans="2:442" ht="75.650000000000006" customHeight="1" x14ac:dyDescent="0.3">
      <c r="B612" s="167"/>
      <c r="C612" s="167"/>
      <c r="D612" s="167"/>
      <c r="E612" s="166"/>
      <c r="F612" s="166"/>
      <c r="G612" s="166"/>
      <c r="H612" s="180"/>
      <c r="I612" s="180"/>
      <c r="J612" s="12" t="s">
        <v>213</v>
      </c>
      <c r="K612" s="8" t="s">
        <v>118</v>
      </c>
      <c r="L612" s="8" t="s">
        <v>119</v>
      </c>
      <c r="M612" s="8">
        <v>2</v>
      </c>
      <c r="N612" s="168"/>
      <c r="O612" s="167"/>
      <c r="P612" s="180"/>
      <c r="Q612" s="180"/>
      <c r="R612" s="180"/>
      <c r="S612" s="170"/>
      <c r="T612" s="171"/>
      <c r="U612" s="171"/>
      <c r="V612" s="271"/>
      <c r="W612" s="173"/>
      <c r="X612" s="173"/>
      <c r="Y612" s="271"/>
      <c r="Z612" s="173"/>
      <c r="AA612" s="173"/>
      <c r="AB612" s="271"/>
      <c r="AC612" s="168"/>
      <c r="AD612" s="175"/>
      <c r="AE612" s="175"/>
      <c r="AF612" s="167"/>
      <c r="AG612" s="168"/>
      <c r="AH612" s="236"/>
      <c r="AI612" s="236"/>
      <c r="AJ612" s="167"/>
    </row>
    <row r="613" spans="2:442" ht="75.650000000000006" customHeight="1" x14ac:dyDescent="0.3">
      <c r="B613" s="167"/>
      <c r="C613" s="167"/>
      <c r="D613" s="167"/>
      <c r="E613" s="166"/>
      <c r="F613" s="166"/>
      <c r="G613" s="166"/>
      <c r="H613" s="181"/>
      <c r="I613" s="181"/>
      <c r="J613" s="12" t="s">
        <v>120</v>
      </c>
      <c r="K613" s="8" t="s">
        <v>121</v>
      </c>
      <c r="L613" s="8" t="s">
        <v>119</v>
      </c>
      <c r="M613" s="53">
        <v>2</v>
      </c>
      <c r="N613" s="168"/>
      <c r="O613" s="167"/>
      <c r="P613" s="181"/>
      <c r="Q613" s="181"/>
      <c r="R613" s="181"/>
      <c r="S613" s="170"/>
      <c r="T613" s="171"/>
      <c r="U613" s="171"/>
      <c r="V613" s="271"/>
      <c r="W613" s="173"/>
      <c r="X613" s="173"/>
      <c r="Y613" s="271"/>
      <c r="Z613" s="173"/>
      <c r="AA613" s="173"/>
      <c r="AB613" s="271"/>
      <c r="AC613" s="168"/>
      <c r="AD613" s="175"/>
      <c r="AE613" s="175"/>
      <c r="AF613" s="167"/>
      <c r="AG613" s="168"/>
      <c r="AH613" s="236"/>
      <c r="AI613" s="236"/>
      <c r="AJ613" s="167"/>
    </row>
    <row r="614" spans="2:442" s="36" customFormat="1" ht="91" x14ac:dyDescent="0.35">
      <c r="B614" s="180" t="s">
        <v>378</v>
      </c>
      <c r="C614" s="180" t="s">
        <v>379</v>
      </c>
      <c r="D614" s="180" t="s">
        <v>106</v>
      </c>
      <c r="E614" s="183" t="s">
        <v>67</v>
      </c>
      <c r="F614" s="183" t="s">
        <v>134</v>
      </c>
      <c r="G614" s="183" t="s">
        <v>147</v>
      </c>
      <c r="H614" s="180" t="s">
        <v>70</v>
      </c>
      <c r="I614" s="180" t="s">
        <v>79</v>
      </c>
      <c r="J614" s="52" t="s">
        <v>212</v>
      </c>
      <c r="K614" s="23" t="s">
        <v>107</v>
      </c>
      <c r="L614" s="23" t="s">
        <v>86</v>
      </c>
      <c r="M614" s="23">
        <v>40</v>
      </c>
      <c r="N614" s="192" t="s">
        <v>108</v>
      </c>
      <c r="O614" s="180" t="s">
        <v>380</v>
      </c>
      <c r="P614" s="180" t="s">
        <v>75</v>
      </c>
      <c r="Q614" s="180" t="s">
        <v>76</v>
      </c>
      <c r="R614" s="201" t="s">
        <v>77</v>
      </c>
      <c r="S614" s="201" t="s">
        <v>109</v>
      </c>
      <c r="T614" s="204">
        <f>V614+Y614</f>
        <v>440884.58</v>
      </c>
      <c r="U614" s="204" t="s">
        <v>79</v>
      </c>
      <c r="V614" s="197">
        <v>374751.89</v>
      </c>
      <c r="W614" s="197" t="s">
        <v>79</v>
      </c>
      <c r="X614" s="197" t="s">
        <v>79</v>
      </c>
      <c r="Y614" s="197">
        <v>66132.69</v>
      </c>
      <c r="Z614" s="197" t="s">
        <v>98</v>
      </c>
      <c r="AA614" s="197" t="s">
        <v>79</v>
      </c>
      <c r="AB614" s="197">
        <v>77864.19</v>
      </c>
      <c r="AC614" s="192" t="s">
        <v>149</v>
      </c>
      <c r="AD614" s="187" t="s">
        <v>79</v>
      </c>
      <c r="AE614" s="187">
        <f>V614+Y614</f>
        <v>440884.58</v>
      </c>
      <c r="AF614" s="180" t="s">
        <v>79</v>
      </c>
      <c r="AG614" s="192" t="s">
        <v>33</v>
      </c>
      <c r="AH614" s="192" t="s">
        <v>161</v>
      </c>
      <c r="AI614" s="192" t="s">
        <v>162</v>
      </c>
      <c r="AJ614" s="180"/>
    </row>
    <row r="615" spans="2:442" s="36" customFormat="1" ht="86.15" customHeight="1" x14ac:dyDescent="0.35">
      <c r="B615" s="180"/>
      <c r="C615" s="180"/>
      <c r="D615" s="180"/>
      <c r="E615" s="183"/>
      <c r="F615" s="183"/>
      <c r="G615" s="183"/>
      <c r="H615" s="180"/>
      <c r="I615" s="180"/>
      <c r="J615" s="12" t="s">
        <v>111</v>
      </c>
      <c r="K615" s="8" t="s">
        <v>112</v>
      </c>
      <c r="L615" s="8" t="s">
        <v>85</v>
      </c>
      <c r="M615" s="8">
        <v>11</v>
      </c>
      <c r="N615" s="192"/>
      <c r="O615" s="180"/>
      <c r="P615" s="180"/>
      <c r="Q615" s="180"/>
      <c r="R615" s="201"/>
      <c r="S615" s="201"/>
      <c r="T615" s="204"/>
      <c r="U615" s="204"/>
      <c r="V615" s="197"/>
      <c r="W615" s="197"/>
      <c r="X615" s="197"/>
      <c r="Y615" s="197"/>
      <c r="Z615" s="197"/>
      <c r="AA615" s="197"/>
      <c r="AB615" s="197"/>
      <c r="AC615" s="192"/>
      <c r="AD615" s="187"/>
      <c r="AE615" s="187"/>
      <c r="AF615" s="180"/>
      <c r="AG615" s="192"/>
      <c r="AH615" s="192"/>
      <c r="AI615" s="192"/>
      <c r="AJ615" s="180"/>
    </row>
    <row r="616" spans="2:442" s="36" customFormat="1" ht="66.650000000000006" customHeight="1" x14ac:dyDescent="0.35">
      <c r="B616" s="181"/>
      <c r="C616" s="181"/>
      <c r="D616" s="181"/>
      <c r="E616" s="184"/>
      <c r="F616" s="184"/>
      <c r="G616" s="184"/>
      <c r="H616" s="181"/>
      <c r="I616" s="181"/>
      <c r="J616" s="12" t="s">
        <v>127</v>
      </c>
      <c r="K616" s="8" t="s">
        <v>128</v>
      </c>
      <c r="L616" s="8" t="s">
        <v>85</v>
      </c>
      <c r="M616" s="53">
        <v>255</v>
      </c>
      <c r="N616" s="193"/>
      <c r="O616" s="181"/>
      <c r="P616" s="181"/>
      <c r="Q616" s="181"/>
      <c r="R616" s="202"/>
      <c r="S616" s="202"/>
      <c r="T616" s="205"/>
      <c r="U616" s="205"/>
      <c r="V616" s="198"/>
      <c r="W616" s="198"/>
      <c r="X616" s="198"/>
      <c r="Y616" s="198"/>
      <c r="Z616" s="198"/>
      <c r="AA616" s="198"/>
      <c r="AB616" s="198"/>
      <c r="AC616" s="193"/>
      <c r="AD616" s="188"/>
      <c r="AE616" s="188"/>
      <c r="AF616" s="181"/>
      <c r="AG616" s="193"/>
      <c r="AH616" s="193"/>
      <c r="AI616" s="193"/>
      <c r="AJ616" s="181"/>
    </row>
    <row r="617" spans="2:442" s="36" customFormat="1" ht="113.5" customHeight="1" x14ac:dyDescent="0.35">
      <c r="B617" s="179" t="s">
        <v>381</v>
      </c>
      <c r="C617" s="179" t="s">
        <v>382</v>
      </c>
      <c r="D617" s="179" t="s">
        <v>106</v>
      </c>
      <c r="E617" s="182" t="s">
        <v>67</v>
      </c>
      <c r="F617" s="194" t="s">
        <v>134</v>
      </c>
      <c r="G617" s="182" t="s">
        <v>147</v>
      </c>
      <c r="H617" s="199" t="s">
        <v>70</v>
      </c>
      <c r="I617" s="199" t="s">
        <v>79</v>
      </c>
      <c r="J617" s="12" t="s">
        <v>212</v>
      </c>
      <c r="K617" s="8" t="s">
        <v>107</v>
      </c>
      <c r="L617" s="8" t="s">
        <v>86</v>
      </c>
      <c r="M617" s="8">
        <v>40</v>
      </c>
      <c r="N617" s="206" t="s">
        <v>108</v>
      </c>
      <c r="O617" s="179" t="s">
        <v>380</v>
      </c>
      <c r="P617" s="179" t="s">
        <v>75</v>
      </c>
      <c r="Q617" s="179" t="s">
        <v>76</v>
      </c>
      <c r="R617" s="200" t="s">
        <v>77</v>
      </c>
      <c r="S617" s="200" t="s">
        <v>109</v>
      </c>
      <c r="T617" s="203">
        <f>V617+Y617</f>
        <v>164151.37</v>
      </c>
      <c r="U617" s="203" t="s">
        <v>79</v>
      </c>
      <c r="V617" s="178">
        <v>139528.66</v>
      </c>
      <c r="W617" s="178" t="s">
        <v>79</v>
      </c>
      <c r="X617" s="178" t="s">
        <v>79</v>
      </c>
      <c r="Y617" s="178">
        <v>24622.71</v>
      </c>
      <c r="Z617" s="178" t="s">
        <v>98</v>
      </c>
      <c r="AA617" s="178" t="s">
        <v>79</v>
      </c>
      <c r="AB617" s="178">
        <v>28990.61</v>
      </c>
      <c r="AC617" s="191" t="s">
        <v>149</v>
      </c>
      <c r="AD617" s="189" t="s">
        <v>79</v>
      </c>
      <c r="AE617" s="189">
        <f>V617+Y617</f>
        <v>164151.37</v>
      </c>
      <c r="AF617" s="191" t="s">
        <v>79</v>
      </c>
      <c r="AG617" s="191" t="s">
        <v>33</v>
      </c>
      <c r="AH617" s="206" t="s">
        <v>180</v>
      </c>
      <c r="AI617" s="191" t="s">
        <v>164</v>
      </c>
      <c r="AJ617" s="191"/>
    </row>
    <row r="618" spans="2:442" s="36" customFormat="1" ht="86.15" customHeight="1" x14ac:dyDescent="0.35">
      <c r="B618" s="180"/>
      <c r="C618" s="180"/>
      <c r="D618" s="180"/>
      <c r="E618" s="183"/>
      <c r="F618" s="183"/>
      <c r="G618" s="183"/>
      <c r="H618" s="180"/>
      <c r="I618" s="180"/>
      <c r="J618" s="12" t="s">
        <v>111</v>
      </c>
      <c r="K618" s="8" t="s">
        <v>112</v>
      </c>
      <c r="L618" s="8" t="s">
        <v>85</v>
      </c>
      <c r="M618" s="8">
        <v>6</v>
      </c>
      <c r="N618" s="192"/>
      <c r="O618" s="180"/>
      <c r="P618" s="180"/>
      <c r="Q618" s="180"/>
      <c r="R618" s="201"/>
      <c r="S618" s="201"/>
      <c r="T618" s="204"/>
      <c r="U618" s="204"/>
      <c r="V618" s="197"/>
      <c r="W618" s="197"/>
      <c r="X618" s="197"/>
      <c r="Y618" s="197"/>
      <c r="Z618" s="197"/>
      <c r="AA618" s="197"/>
      <c r="AB618" s="197"/>
      <c r="AC618" s="192"/>
      <c r="AD618" s="187"/>
      <c r="AE618" s="187"/>
      <c r="AF618" s="180"/>
      <c r="AG618" s="192"/>
      <c r="AH618" s="192"/>
      <c r="AI618" s="192"/>
      <c r="AJ618" s="180"/>
    </row>
    <row r="619" spans="2:442" s="36" customFormat="1" ht="66.650000000000006" customHeight="1" x14ac:dyDescent="0.35">
      <c r="B619" s="181"/>
      <c r="C619" s="181"/>
      <c r="D619" s="181"/>
      <c r="E619" s="184"/>
      <c r="F619" s="184"/>
      <c r="G619" s="184"/>
      <c r="H619" s="181"/>
      <c r="I619" s="181"/>
      <c r="J619" s="12" t="s">
        <v>127</v>
      </c>
      <c r="K619" s="8" t="s">
        <v>128</v>
      </c>
      <c r="L619" s="8" t="s">
        <v>85</v>
      </c>
      <c r="M619" s="53">
        <v>45</v>
      </c>
      <c r="N619" s="193"/>
      <c r="O619" s="181"/>
      <c r="P619" s="181"/>
      <c r="Q619" s="181"/>
      <c r="R619" s="202"/>
      <c r="S619" s="202"/>
      <c r="T619" s="205"/>
      <c r="U619" s="205"/>
      <c r="V619" s="198"/>
      <c r="W619" s="198"/>
      <c r="X619" s="198"/>
      <c r="Y619" s="198"/>
      <c r="Z619" s="198"/>
      <c r="AA619" s="198"/>
      <c r="AB619" s="198"/>
      <c r="AC619" s="193"/>
      <c r="AD619" s="188"/>
      <c r="AE619" s="188"/>
      <c r="AF619" s="181"/>
      <c r="AG619" s="193"/>
      <c r="AH619" s="193"/>
      <c r="AI619" s="193"/>
      <c r="AJ619" s="181"/>
    </row>
    <row r="620" spans="2:442" ht="52" customHeight="1" x14ac:dyDescent="0.3">
      <c r="B620" s="167" t="s">
        <v>383</v>
      </c>
      <c r="C620" s="167" t="s">
        <v>384</v>
      </c>
      <c r="D620" s="167" t="s">
        <v>66</v>
      </c>
      <c r="E620" s="166" t="s">
        <v>67</v>
      </c>
      <c r="F620" s="166" t="s">
        <v>132</v>
      </c>
      <c r="G620" s="166" t="s">
        <v>69</v>
      </c>
      <c r="H620" s="167" t="s">
        <v>70</v>
      </c>
      <c r="I620" s="167" t="s">
        <v>79</v>
      </c>
      <c r="J620" s="12" t="s">
        <v>113</v>
      </c>
      <c r="K620" s="8" t="s">
        <v>114</v>
      </c>
      <c r="L620" s="8" t="s">
        <v>115</v>
      </c>
      <c r="M620" s="8">
        <v>4</v>
      </c>
      <c r="N620" s="168" t="s">
        <v>108</v>
      </c>
      <c r="O620" s="167" t="s">
        <v>380</v>
      </c>
      <c r="P620" s="167" t="s">
        <v>75</v>
      </c>
      <c r="Q620" s="167" t="s">
        <v>76</v>
      </c>
      <c r="R620" s="170" t="s">
        <v>77</v>
      </c>
      <c r="S620" s="170" t="s">
        <v>109</v>
      </c>
      <c r="T620" s="171">
        <f>V620+Y620</f>
        <v>295320</v>
      </c>
      <c r="U620" s="171" t="s">
        <v>79</v>
      </c>
      <c r="V620" s="173">
        <v>251022</v>
      </c>
      <c r="W620" s="173" t="s">
        <v>79</v>
      </c>
      <c r="X620" s="173" t="s">
        <v>79</v>
      </c>
      <c r="Y620" s="173">
        <v>44298</v>
      </c>
      <c r="Z620" s="173" t="s">
        <v>79</v>
      </c>
      <c r="AA620" s="173" t="s">
        <v>79</v>
      </c>
      <c r="AB620" s="173">
        <v>52156.17</v>
      </c>
      <c r="AC620" s="168" t="s">
        <v>80</v>
      </c>
      <c r="AD620" s="175" t="s">
        <v>79</v>
      </c>
      <c r="AE620" s="175">
        <f>V620+Y620</f>
        <v>295320</v>
      </c>
      <c r="AF620" s="168" t="s">
        <v>79</v>
      </c>
      <c r="AG620" s="168" t="s">
        <v>33</v>
      </c>
      <c r="AH620" s="168" t="s">
        <v>165</v>
      </c>
      <c r="AI620" s="168" t="s">
        <v>183</v>
      </c>
      <c r="AJ620" s="168"/>
    </row>
    <row r="621" spans="2:442" ht="52" x14ac:dyDescent="0.3">
      <c r="B621" s="167"/>
      <c r="C621" s="167"/>
      <c r="D621" s="167"/>
      <c r="E621" s="166"/>
      <c r="F621" s="166"/>
      <c r="G621" s="166"/>
      <c r="H621" s="167"/>
      <c r="I621" s="167"/>
      <c r="J621" s="12" t="s">
        <v>116</v>
      </c>
      <c r="K621" s="8" t="s">
        <v>117</v>
      </c>
      <c r="L621" s="8" t="s">
        <v>85</v>
      </c>
      <c r="M621" s="8">
        <v>4</v>
      </c>
      <c r="N621" s="168"/>
      <c r="O621" s="167"/>
      <c r="P621" s="167"/>
      <c r="Q621" s="167"/>
      <c r="R621" s="170"/>
      <c r="S621" s="170"/>
      <c r="T621" s="171"/>
      <c r="U621" s="171"/>
      <c r="V621" s="173"/>
      <c r="W621" s="173"/>
      <c r="X621" s="173"/>
      <c r="Y621" s="173"/>
      <c r="Z621" s="173"/>
      <c r="AA621" s="173"/>
      <c r="AB621" s="173"/>
      <c r="AC621" s="168"/>
      <c r="AD621" s="175"/>
      <c r="AE621" s="175"/>
      <c r="AF621" s="167"/>
      <c r="AG621" s="168"/>
      <c r="AH621" s="168"/>
      <c r="AI621" s="168"/>
      <c r="AJ621" s="167"/>
    </row>
    <row r="622" spans="2:442" ht="39" x14ac:dyDescent="0.3">
      <c r="B622" s="167"/>
      <c r="C622" s="167"/>
      <c r="D622" s="167"/>
      <c r="E622" s="166"/>
      <c r="F622" s="166"/>
      <c r="G622" s="166"/>
      <c r="H622" s="167"/>
      <c r="I622" s="167"/>
      <c r="J622" s="12" t="s">
        <v>213</v>
      </c>
      <c r="K622" s="8" t="s">
        <v>118</v>
      </c>
      <c r="L622" s="8" t="s">
        <v>119</v>
      </c>
      <c r="M622" s="8">
        <v>4</v>
      </c>
      <c r="N622" s="168"/>
      <c r="O622" s="167"/>
      <c r="P622" s="167"/>
      <c r="Q622" s="167"/>
      <c r="R622" s="170"/>
      <c r="S622" s="170"/>
      <c r="T622" s="171"/>
      <c r="U622" s="171"/>
      <c r="V622" s="173"/>
      <c r="W622" s="173"/>
      <c r="X622" s="173"/>
      <c r="Y622" s="173"/>
      <c r="Z622" s="173"/>
      <c r="AA622" s="173"/>
      <c r="AB622" s="173"/>
      <c r="AC622" s="168"/>
      <c r="AD622" s="175"/>
      <c r="AE622" s="175"/>
      <c r="AF622" s="167"/>
      <c r="AG622" s="168"/>
      <c r="AH622" s="168"/>
      <c r="AI622" s="168"/>
      <c r="AJ622" s="167"/>
    </row>
    <row r="623" spans="2:442" ht="43.5" customHeight="1" x14ac:dyDescent="0.3">
      <c r="B623" s="167"/>
      <c r="C623" s="167"/>
      <c r="D623" s="167"/>
      <c r="E623" s="166"/>
      <c r="F623" s="166"/>
      <c r="G623" s="166"/>
      <c r="H623" s="167"/>
      <c r="I623" s="167"/>
      <c r="J623" s="12" t="s">
        <v>120</v>
      </c>
      <c r="K623" s="8" t="s">
        <v>121</v>
      </c>
      <c r="L623" s="8" t="s">
        <v>119</v>
      </c>
      <c r="M623" s="53">
        <v>4</v>
      </c>
      <c r="N623" s="168"/>
      <c r="O623" s="167"/>
      <c r="P623" s="167"/>
      <c r="Q623" s="167"/>
      <c r="R623" s="170"/>
      <c r="S623" s="170"/>
      <c r="T623" s="171"/>
      <c r="U623" s="171"/>
      <c r="V623" s="173"/>
      <c r="W623" s="173"/>
      <c r="X623" s="173"/>
      <c r="Y623" s="173"/>
      <c r="Z623" s="173"/>
      <c r="AA623" s="173"/>
      <c r="AB623" s="173"/>
      <c r="AC623" s="168"/>
      <c r="AD623" s="175"/>
      <c r="AE623" s="175"/>
      <c r="AF623" s="167"/>
      <c r="AG623" s="168"/>
      <c r="AH623" s="168"/>
      <c r="AI623" s="168"/>
      <c r="AJ623" s="167"/>
    </row>
    <row r="624" spans="2:442" s="36" customFormat="1" ht="102" customHeight="1" x14ac:dyDescent="0.3">
      <c r="B624" s="167" t="s">
        <v>385</v>
      </c>
      <c r="C624" s="167" t="s">
        <v>386</v>
      </c>
      <c r="D624" s="167" t="s">
        <v>106</v>
      </c>
      <c r="E624" s="166" t="s">
        <v>67</v>
      </c>
      <c r="F624" s="166" t="s">
        <v>134</v>
      </c>
      <c r="G624" s="166" t="s">
        <v>147</v>
      </c>
      <c r="H624" s="167" t="s">
        <v>70</v>
      </c>
      <c r="I624" s="167" t="s">
        <v>79</v>
      </c>
      <c r="J624" s="12" t="s">
        <v>212</v>
      </c>
      <c r="K624" s="8" t="s">
        <v>107</v>
      </c>
      <c r="L624" s="8" t="s">
        <v>86</v>
      </c>
      <c r="M624" s="8">
        <v>40</v>
      </c>
      <c r="N624" s="168" t="s">
        <v>108</v>
      </c>
      <c r="O624" s="167" t="s">
        <v>380</v>
      </c>
      <c r="P624" s="167" t="s">
        <v>75</v>
      </c>
      <c r="Q624" s="167" t="s">
        <v>76</v>
      </c>
      <c r="R624" s="170" t="s">
        <v>77</v>
      </c>
      <c r="S624" s="170" t="s">
        <v>109</v>
      </c>
      <c r="T624" s="171">
        <f>V624+Y624</f>
        <v>94797.56</v>
      </c>
      <c r="U624" s="171" t="s">
        <v>79</v>
      </c>
      <c r="V624" s="178">
        <v>80577.929999999993</v>
      </c>
      <c r="W624" s="173" t="s">
        <v>79</v>
      </c>
      <c r="X624" s="173" t="s">
        <v>79</v>
      </c>
      <c r="Y624" s="173">
        <v>14219.63</v>
      </c>
      <c r="Z624" s="173" t="s">
        <v>98</v>
      </c>
      <c r="AA624" s="173" t="s">
        <v>79</v>
      </c>
      <c r="AB624" s="173">
        <v>16742.099999999999</v>
      </c>
      <c r="AC624" s="168" t="s">
        <v>149</v>
      </c>
      <c r="AD624" s="175" t="s">
        <v>79</v>
      </c>
      <c r="AE624" s="175">
        <f>V624+Y624</f>
        <v>94797.56</v>
      </c>
      <c r="AF624" s="168" t="s">
        <v>79</v>
      </c>
      <c r="AG624" s="168" t="s">
        <v>33</v>
      </c>
      <c r="AH624" s="168" t="s">
        <v>260</v>
      </c>
      <c r="AI624" s="168" t="s">
        <v>170</v>
      </c>
      <c r="AJ624" s="168"/>
      <c r="AK624" s="1"/>
      <c r="AL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c r="KS624" s="1"/>
      <c r="KT624" s="1"/>
      <c r="KU624" s="1"/>
      <c r="KV624" s="1"/>
      <c r="KW624" s="1"/>
      <c r="KX624" s="1"/>
      <c r="KY624" s="1"/>
      <c r="KZ624" s="1"/>
      <c r="LA624" s="1"/>
      <c r="LB624" s="1"/>
      <c r="LC624" s="1"/>
      <c r="LD624" s="1"/>
      <c r="LE624" s="1"/>
      <c r="LF624" s="1"/>
      <c r="LG624" s="1"/>
      <c r="LH624" s="1"/>
      <c r="LI624" s="1"/>
      <c r="LJ624" s="1"/>
      <c r="LK624" s="1"/>
      <c r="LL624" s="1"/>
      <c r="LM624" s="1"/>
      <c r="LN624" s="1"/>
      <c r="LO624" s="1"/>
      <c r="LP624" s="1"/>
      <c r="LQ624" s="1"/>
      <c r="LR624" s="1"/>
      <c r="LS624" s="1"/>
      <c r="LT624" s="1"/>
      <c r="LU624" s="1"/>
      <c r="LV624" s="1"/>
      <c r="LW624" s="1"/>
      <c r="LX624" s="1"/>
      <c r="LY624" s="1"/>
      <c r="LZ624" s="1"/>
      <c r="MA624" s="1"/>
      <c r="MB624" s="1"/>
      <c r="MC624" s="1"/>
      <c r="MD624" s="1"/>
      <c r="ME624" s="1"/>
      <c r="MF624" s="1"/>
      <c r="MG624" s="1"/>
      <c r="MH624" s="1"/>
      <c r="MI624" s="1"/>
      <c r="MJ624" s="1"/>
      <c r="MK624" s="1"/>
      <c r="ML624" s="1"/>
      <c r="MM624" s="1"/>
      <c r="MN624" s="1"/>
      <c r="MO624" s="1"/>
      <c r="MP624" s="1"/>
      <c r="MQ624" s="1"/>
      <c r="MR624" s="1"/>
      <c r="MS624" s="1"/>
      <c r="MT624" s="1"/>
      <c r="MU624" s="1"/>
      <c r="MV624" s="1"/>
      <c r="MW624" s="1"/>
      <c r="MX624" s="1"/>
      <c r="MY624" s="1"/>
      <c r="MZ624" s="1"/>
      <c r="NA624" s="1"/>
      <c r="NB624" s="1"/>
      <c r="NC624" s="1"/>
      <c r="ND624" s="1"/>
      <c r="NE624" s="1"/>
      <c r="NF624" s="1"/>
      <c r="NG624" s="1"/>
      <c r="NH624" s="1"/>
      <c r="NI624" s="1"/>
      <c r="NJ624" s="1"/>
      <c r="NK624" s="1"/>
      <c r="NL624" s="1"/>
      <c r="NM624" s="1"/>
      <c r="NN624" s="1"/>
      <c r="NO624" s="1"/>
      <c r="NP624" s="1"/>
      <c r="NQ624" s="1"/>
      <c r="NR624" s="1"/>
      <c r="NS624" s="1"/>
      <c r="NT624" s="1"/>
      <c r="NU624" s="1"/>
      <c r="NV624" s="1"/>
      <c r="NW624" s="1"/>
      <c r="NX624" s="1"/>
      <c r="NY624" s="1"/>
      <c r="NZ624" s="1"/>
      <c r="OA624" s="1"/>
      <c r="OB624" s="1"/>
      <c r="OC624" s="1"/>
      <c r="OD624" s="1"/>
      <c r="OE624" s="1"/>
      <c r="OF624" s="1"/>
      <c r="OG624" s="1"/>
      <c r="OH624" s="1"/>
      <c r="OI624" s="1"/>
      <c r="OJ624" s="1"/>
      <c r="OK624" s="1"/>
      <c r="OL624" s="1"/>
      <c r="OM624" s="1"/>
      <c r="ON624" s="1"/>
      <c r="OO624" s="1"/>
      <c r="OP624" s="1"/>
      <c r="OQ624" s="1"/>
      <c r="OR624" s="1"/>
      <c r="OS624" s="1"/>
      <c r="OT624" s="1"/>
      <c r="OU624" s="1"/>
      <c r="OV624" s="1"/>
      <c r="OW624" s="1"/>
      <c r="OX624" s="1"/>
      <c r="OY624" s="1"/>
      <c r="OZ624" s="1"/>
      <c r="PA624" s="1"/>
      <c r="PB624" s="1"/>
      <c r="PC624" s="1"/>
      <c r="PD624" s="1"/>
      <c r="PE624" s="1"/>
      <c r="PF624" s="1"/>
      <c r="PG624" s="1"/>
      <c r="PH624" s="1"/>
      <c r="PI624" s="1"/>
      <c r="PJ624" s="1"/>
      <c r="PK624" s="1"/>
      <c r="PL624" s="1"/>
      <c r="PM624" s="1"/>
      <c r="PN624" s="1"/>
      <c r="PO624" s="1"/>
      <c r="PP624" s="1"/>
      <c r="PQ624" s="1"/>
      <c r="PR624" s="1"/>
      <c r="PS624" s="1"/>
      <c r="PT624" s="1"/>
      <c r="PU624" s="1"/>
      <c r="PV624" s="1"/>
      <c r="PW624" s="1"/>
      <c r="PX624" s="1"/>
      <c r="PY624" s="1"/>
      <c r="PZ624" s="1"/>
    </row>
    <row r="625" spans="2:442" s="36" customFormat="1" ht="56.5" customHeight="1" x14ac:dyDescent="0.3">
      <c r="B625" s="167"/>
      <c r="C625" s="167"/>
      <c r="D625" s="167"/>
      <c r="E625" s="166"/>
      <c r="F625" s="166"/>
      <c r="G625" s="166"/>
      <c r="H625" s="167"/>
      <c r="I625" s="167"/>
      <c r="J625" s="12" t="s">
        <v>111</v>
      </c>
      <c r="K625" s="8" t="s">
        <v>112</v>
      </c>
      <c r="L625" s="8" t="s">
        <v>85</v>
      </c>
      <c r="M625" s="8">
        <v>3</v>
      </c>
      <c r="N625" s="168"/>
      <c r="O625" s="167"/>
      <c r="P625" s="167"/>
      <c r="Q625" s="167"/>
      <c r="R625" s="170"/>
      <c r="S625" s="170"/>
      <c r="T625" s="171"/>
      <c r="U625" s="171"/>
      <c r="V625" s="197"/>
      <c r="W625" s="173"/>
      <c r="X625" s="173"/>
      <c r="Y625" s="173"/>
      <c r="Z625" s="173"/>
      <c r="AA625" s="173"/>
      <c r="AB625" s="173"/>
      <c r="AC625" s="168"/>
      <c r="AD625" s="175"/>
      <c r="AE625" s="175"/>
      <c r="AF625" s="167"/>
      <c r="AG625" s="168"/>
      <c r="AH625" s="168"/>
      <c r="AI625" s="168"/>
      <c r="AJ625" s="167"/>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c r="KS625" s="1"/>
      <c r="KT625" s="1"/>
      <c r="KU625" s="1"/>
      <c r="KV625" s="1"/>
      <c r="KW625" s="1"/>
      <c r="KX625" s="1"/>
      <c r="KY625" s="1"/>
      <c r="KZ625" s="1"/>
      <c r="LA625" s="1"/>
      <c r="LB625" s="1"/>
      <c r="LC625" s="1"/>
      <c r="LD625" s="1"/>
      <c r="LE625" s="1"/>
      <c r="LF625" s="1"/>
      <c r="LG625" s="1"/>
      <c r="LH625" s="1"/>
      <c r="LI625" s="1"/>
      <c r="LJ625" s="1"/>
      <c r="LK625" s="1"/>
      <c r="LL625" s="1"/>
      <c r="LM625" s="1"/>
      <c r="LN625" s="1"/>
      <c r="LO625" s="1"/>
      <c r="LP625" s="1"/>
      <c r="LQ625" s="1"/>
      <c r="LR625" s="1"/>
      <c r="LS625" s="1"/>
      <c r="LT625" s="1"/>
      <c r="LU625" s="1"/>
      <c r="LV625" s="1"/>
      <c r="LW625" s="1"/>
      <c r="LX625" s="1"/>
      <c r="LY625" s="1"/>
      <c r="LZ625" s="1"/>
      <c r="MA625" s="1"/>
      <c r="MB625" s="1"/>
      <c r="MC625" s="1"/>
      <c r="MD625" s="1"/>
      <c r="ME625" s="1"/>
      <c r="MF625" s="1"/>
      <c r="MG625" s="1"/>
      <c r="MH625" s="1"/>
      <c r="MI625" s="1"/>
      <c r="MJ625" s="1"/>
      <c r="MK625" s="1"/>
      <c r="ML625" s="1"/>
      <c r="MM625" s="1"/>
      <c r="MN625" s="1"/>
      <c r="MO625" s="1"/>
      <c r="MP625" s="1"/>
      <c r="MQ625" s="1"/>
      <c r="MR625" s="1"/>
      <c r="MS625" s="1"/>
      <c r="MT625" s="1"/>
      <c r="MU625" s="1"/>
      <c r="MV625" s="1"/>
      <c r="MW625" s="1"/>
      <c r="MX625" s="1"/>
      <c r="MY625" s="1"/>
      <c r="MZ625" s="1"/>
      <c r="NA625" s="1"/>
      <c r="NB625" s="1"/>
      <c r="NC625" s="1"/>
      <c r="ND625" s="1"/>
      <c r="NE625" s="1"/>
      <c r="NF625" s="1"/>
      <c r="NG625" s="1"/>
      <c r="NH625" s="1"/>
      <c r="NI625" s="1"/>
      <c r="NJ625" s="1"/>
      <c r="NK625" s="1"/>
      <c r="NL625" s="1"/>
      <c r="NM625" s="1"/>
      <c r="NN625" s="1"/>
      <c r="NO625" s="1"/>
      <c r="NP625" s="1"/>
      <c r="NQ625" s="1"/>
      <c r="NR625" s="1"/>
      <c r="NS625" s="1"/>
      <c r="NT625" s="1"/>
      <c r="NU625" s="1"/>
      <c r="NV625" s="1"/>
      <c r="NW625" s="1"/>
      <c r="NX625" s="1"/>
      <c r="NY625" s="1"/>
      <c r="NZ625" s="1"/>
      <c r="OA625" s="1"/>
      <c r="OB625" s="1"/>
      <c r="OC625" s="1"/>
      <c r="OD625" s="1"/>
      <c r="OE625" s="1"/>
      <c r="OF625" s="1"/>
      <c r="OG625" s="1"/>
      <c r="OH625" s="1"/>
      <c r="OI625" s="1"/>
      <c r="OJ625" s="1"/>
      <c r="OK625" s="1"/>
      <c r="OL625" s="1"/>
      <c r="OM625" s="1"/>
      <c r="ON625" s="1"/>
      <c r="OO625" s="1"/>
      <c r="OP625" s="1"/>
      <c r="OQ625" s="1"/>
      <c r="OR625" s="1"/>
      <c r="OS625" s="1"/>
      <c r="OT625" s="1"/>
      <c r="OU625" s="1"/>
      <c r="OV625" s="1"/>
      <c r="OW625" s="1"/>
      <c r="OX625" s="1"/>
      <c r="OY625" s="1"/>
      <c r="OZ625" s="1"/>
      <c r="PA625" s="1"/>
      <c r="PB625" s="1"/>
      <c r="PC625" s="1"/>
      <c r="PD625" s="1"/>
      <c r="PE625" s="1"/>
      <c r="PF625" s="1"/>
      <c r="PG625" s="1"/>
      <c r="PH625" s="1"/>
      <c r="PI625" s="1"/>
      <c r="PJ625" s="1"/>
      <c r="PK625" s="1"/>
      <c r="PL625" s="1"/>
      <c r="PM625" s="1"/>
      <c r="PN625" s="1"/>
      <c r="PO625" s="1"/>
      <c r="PP625" s="1"/>
      <c r="PQ625" s="1"/>
      <c r="PR625" s="1"/>
      <c r="PS625" s="1"/>
      <c r="PT625" s="1"/>
      <c r="PU625" s="1"/>
      <c r="PV625" s="1"/>
      <c r="PW625" s="1"/>
      <c r="PX625" s="1"/>
      <c r="PY625" s="1"/>
      <c r="PZ625" s="1"/>
    </row>
    <row r="626" spans="2:442" s="36" customFormat="1" ht="64.5" customHeight="1" x14ac:dyDescent="0.3">
      <c r="B626" s="167"/>
      <c r="C626" s="167"/>
      <c r="D626" s="167"/>
      <c r="E626" s="166"/>
      <c r="F626" s="166"/>
      <c r="G626" s="166"/>
      <c r="H626" s="167"/>
      <c r="I626" s="167"/>
      <c r="J626" s="12" t="s">
        <v>127</v>
      </c>
      <c r="K626" s="8" t="s">
        <v>128</v>
      </c>
      <c r="L626" s="8" t="s">
        <v>85</v>
      </c>
      <c r="M626" s="53">
        <v>55</v>
      </c>
      <c r="N626" s="168"/>
      <c r="O626" s="167"/>
      <c r="P626" s="167"/>
      <c r="Q626" s="167"/>
      <c r="R626" s="170"/>
      <c r="S626" s="170"/>
      <c r="T626" s="171"/>
      <c r="U626" s="171"/>
      <c r="V626" s="198"/>
      <c r="W626" s="173"/>
      <c r="X626" s="173"/>
      <c r="Y626" s="173"/>
      <c r="Z626" s="173"/>
      <c r="AA626" s="173"/>
      <c r="AB626" s="173"/>
      <c r="AC626" s="168"/>
      <c r="AD626" s="175"/>
      <c r="AE626" s="175"/>
      <c r="AF626" s="167"/>
      <c r="AG626" s="168"/>
      <c r="AH626" s="168"/>
      <c r="AI626" s="168"/>
      <c r="AJ626" s="167"/>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c r="KS626" s="1"/>
      <c r="KT626" s="1"/>
      <c r="KU626" s="1"/>
      <c r="KV626" s="1"/>
      <c r="KW626" s="1"/>
      <c r="KX626" s="1"/>
      <c r="KY626" s="1"/>
      <c r="KZ626" s="1"/>
      <c r="LA626" s="1"/>
      <c r="LB626" s="1"/>
      <c r="LC626" s="1"/>
      <c r="LD626" s="1"/>
      <c r="LE626" s="1"/>
      <c r="LF626" s="1"/>
      <c r="LG626" s="1"/>
      <c r="LH626" s="1"/>
      <c r="LI626" s="1"/>
      <c r="LJ626" s="1"/>
      <c r="LK626" s="1"/>
      <c r="LL626" s="1"/>
      <c r="LM626" s="1"/>
      <c r="LN626" s="1"/>
      <c r="LO626" s="1"/>
      <c r="LP626" s="1"/>
      <c r="LQ626" s="1"/>
      <c r="LR626" s="1"/>
      <c r="LS626" s="1"/>
      <c r="LT626" s="1"/>
      <c r="LU626" s="1"/>
      <c r="LV626" s="1"/>
      <c r="LW626" s="1"/>
      <c r="LX626" s="1"/>
      <c r="LY626" s="1"/>
      <c r="LZ626" s="1"/>
      <c r="MA626" s="1"/>
      <c r="MB626" s="1"/>
      <c r="MC626" s="1"/>
      <c r="MD626" s="1"/>
      <c r="ME626" s="1"/>
      <c r="MF626" s="1"/>
      <c r="MG626" s="1"/>
      <c r="MH626" s="1"/>
      <c r="MI626" s="1"/>
      <c r="MJ626" s="1"/>
      <c r="MK626" s="1"/>
      <c r="ML626" s="1"/>
      <c r="MM626" s="1"/>
      <c r="MN626" s="1"/>
      <c r="MO626" s="1"/>
      <c r="MP626" s="1"/>
      <c r="MQ626" s="1"/>
      <c r="MR626" s="1"/>
      <c r="MS626" s="1"/>
      <c r="MT626" s="1"/>
      <c r="MU626" s="1"/>
      <c r="MV626" s="1"/>
      <c r="MW626" s="1"/>
      <c r="MX626" s="1"/>
      <c r="MY626" s="1"/>
      <c r="MZ626" s="1"/>
      <c r="NA626" s="1"/>
      <c r="NB626" s="1"/>
      <c r="NC626" s="1"/>
      <c r="ND626" s="1"/>
      <c r="NE626" s="1"/>
      <c r="NF626" s="1"/>
      <c r="NG626" s="1"/>
      <c r="NH626" s="1"/>
      <c r="NI626" s="1"/>
      <c r="NJ626" s="1"/>
      <c r="NK626" s="1"/>
      <c r="NL626" s="1"/>
      <c r="NM626" s="1"/>
      <c r="NN626" s="1"/>
      <c r="NO626" s="1"/>
      <c r="NP626" s="1"/>
      <c r="NQ626" s="1"/>
      <c r="NR626" s="1"/>
      <c r="NS626" s="1"/>
      <c r="NT626" s="1"/>
      <c r="NU626" s="1"/>
      <c r="NV626" s="1"/>
      <c r="NW626" s="1"/>
      <c r="NX626" s="1"/>
      <c r="NY626" s="1"/>
      <c r="NZ626" s="1"/>
      <c r="OA626" s="1"/>
      <c r="OB626" s="1"/>
      <c r="OC626" s="1"/>
      <c r="OD626" s="1"/>
      <c r="OE626" s="1"/>
      <c r="OF626" s="1"/>
      <c r="OG626" s="1"/>
      <c r="OH626" s="1"/>
      <c r="OI626" s="1"/>
      <c r="OJ626" s="1"/>
      <c r="OK626" s="1"/>
      <c r="OL626" s="1"/>
      <c r="OM626" s="1"/>
      <c r="ON626" s="1"/>
      <c r="OO626" s="1"/>
      <c r="OP626" s="1"/>
      <c r="OQ626" s="1"/>
      <c r="OR626" s="1"/>
      <c r="OS626" s="1"/>
      <c r="OT626" s="1"/>
      <c r="OU626" s="1"/>
      <c r="OV626" s="1"/>
      <c r="OW626" s="1"/>
      <c r="OX626" s="1"/>
      <c r="OY626" s="1"/>
      <c r="OZ626" s="1"/>
      <c r="PA626" s="1"/>
      <c r="PB626" s="1"/>
      <c r="PC626" s="1"/>
      <c r="PD626" s="1"/>
      <c r="PE626" s="1"/>
      <c r="PF626" s="1"/>
      <c r="PG626" s="1"/>
      <c r="PH626" s="1"/>
      <c r="PI626" s="1"/>
      <c r="PJ626" s="1"/>
      <c r="PK626" s="1"/>
      <c r="PL626" s="1"/>
      <c r="PM626" s="1"/>
      <c r="PN626" s="1"/>
      <c r="PO626" s="1"/>
      <c r="PP626" s="1"/>
      <c r="PQ626" s="1"/>
      <c r="PR626" s="1"/>
      <c r="PS626" s="1"/>
      <c r="PT626" s="1"/>
      <c r="PU626" s="1"/>
      <c r="PV626" s="1"/>
      <c r="PW626" s="1"/>
      <c r="PX626" s="1"/>
      <c r="PY626" s="1"/>
      <c r="PZ626" s="1"/>
    </row>
    <row r="627" spans="2:442" s="36" customFormat="1" ht="91" x14ac:dyDescent="0.35">
      <c r="B627" s="180" t="s">
        <v>1042</v>
      </c>
      <c r="C627" s="180" t="s">
        <v>379</v>
      </c>
      <c r="D627" s="180" t="s">
        <v>106</v>
      </c>
      <c r="E627" s="183" t="s">
        <v>67</v>
      </c>
      <c r="F627" s="183" t="s">
        <v>134</v>
      </c>
      <c r="G627" s="183" t="s">
        <v>147</v>
      </c>
      <c r="H627" s="180" t="s">
        <v>70</v>
      </c>
      <c r="I627" s="180" t="s">
        <v>79</v>
      </c>
      <c r="J627" s="52" t="s">
        <v>212</v>
      </c>
      <c r="K627" s="23" t="s">
        <v>107</v>
      </c>
      <c r="L627" s="23" t="s">
        <v>86</v>
      </c>
      <c r="M627" s="23">
        <v>40</v>
      </c>
      <c r="N627" s="192" t="s">
        <v>108</v>
      </c>
      <c r="O627" s="180" t="s">
        <v>380</v>
      </c>
      <c r="P627" s="180" t="s">
        <v>75</v>
      </c>
      <c r="Q627" s="180" t="s">
        <v>76</v>
      </c>
      <c r="R627" s="201" t="s">
        <v>77</v>
      </c>
      <c r="S627" s="201" t="s">
        <v>109</v>
      </c>
      <c r="T627" s="204">
        <f>V627+Y627</f>
        <v>260505.58</v>
      </c>
      <c r="U627" s="204" t="s">
        <v>79</v>
      </c>
      <c r="V627" s="197">
        <v>221429.74</v>
      </c>
      <c r="W627" s="197" t="s">
        <v>79</v>
      </c>
      <c r="X627" s="197" t="s">
        <v>79</v>
      </c>
      <c r="Y627" s="197">
        <v>39075.839999999997</v>
      </c>
      <c r="Z627" s="197" t="s">
        <v>98</v>
      </c>
      <c r="AA627" s="197" t="s">
        <v>79</v>
      </c>
      <c r="AB627" s="197">
        <v>46007.63</v>
      </c>
      <c r="AC627" s="192" t="s">
        <v>149</v>
      </c>
      <c r="AD627" s="187" t="s">
        <v>79</v>
      </c>
      <c r="AE627" s="187">
        <f>V627+Y627</f>
        <v>260505.58</v>
      </c>
      <c r="AF627" s="180" t="s">
        <v>79</v>
      </c>
      <c r="AG627" s="192" t="s">
        <v>33</v>
      </c>
      <c r="AH627" s="192" t="s">
        <v>252</v>
      </c>
      <c r="AI627" s="192" t="s">
        <v>253</v>
      </c>
      <c r="AJ627" s="180"/>
    </row>
    <row r="628" spans="2:442" s="36" customFormat="1" ht="86.15" customHeight="1" x14ac:dyDescent="0.35">
      <c r="B628" s="180"/>
      <c r="C628" s="180"/>
      <c r="D628" s="180"/>
      <c r="E628" s="183"/>
      <c r="F628" s="183"/>
      <c r="G628" s="183"/>
      <c r="H628" s="180"/>
      <c r="I628" s="180"/>
      <c r="J628" s="12" t="s">
        <v>111</v>
      </c>
      <c r="K628" s="8" t="s">
        <v>112</v>
      </c>
      <c r="L628" s="8" t="s">
        <v>85</v>
      </c>
      <c r="M628" s="8">
        <v>6</v>
      </c>
      <c r="N628" s="192"/>
      <c r="O628" s="180"/>
      <c r="P628" s="180"/>
      <c r="Q628" s="180"/>
      <c r="R628" s="201"/>
      <c r="S628" s="201"/>
      <c r="T628" s="204"/>
      <c r="U628" s="204"/>
      <c r="V628" s="197"/>
      <c r="W628" s="197"/>
      <c r="X628" s="197"/>
      <c r="Y628" s="197"/>
      <c r="Z628" s="197"/>
      <c r="AA628" s="197"/>
      <c r="AB628" s="197"/>
      <c r="AC628" s="192"/>
      <c r="AD628" s="187"/>
      <c r="AE628" s="187"/>
      <c r="AF628" s="180"/>
      <c r="AG628" s="192"/>
      <c r="AH628" s="192"/>
      <c r="AI628" s="192"/>
      <c r="AJ628" s="180"/>
    </row>
    <row r="629" spans="2:442" s="36" customFormat="1" ht="66.650000000000006" customHeight="1" x14ac:dyDescent="0.35">
      <c r="B629" s="181"/>
      <c r="C629" s="181"/>
      <c r="D629" s="181"/>
      <c r="E629" s="184"/>
      <c r="F629" s="184"/>
      <c r="G629" s="184"/>
      <c r="H629" s="181"/>
      <c r="I629" s="181"/>
      <c r="J629" s="12" t="s">
        <v>127</v>
      </c>
      <c r="K629" s="8" t="s">
        <v>128</v>
      </c>
      <c r="L629" s="8" t="s">
        <v>85</v>
      </c>
      <c r="M629" s="53">
        <v>140</v>
      </c>
      <c r="N629" s="193"/>
      <c r="O629" s="181"/>
      <c r="P629" s="181"/>
      <c r="Q629" s="181"/>
      <c r="R629" s="202"/>
      <c r="S629" s="202"/>
      <c r="T629" s="205"/>
      <c r="U629" s="205"/>
      <c r="V629" s="198"/>
      <c r="W629" s="198"/>
      <c r="X629" s="198"/>
      <c r="Y629" s="198"/>
      <c r="Z629" s="198"/>
      <c r="AA629" s="198"/>
      <c r="AB629" s="198"/>
      <c r="AC629" s="193"/>
      <c r="AD629" s="188"/>
      <c r="AE629" s="188"/>
      <c r="AF629" s="181"/>
      <c r="AG629" s="193"/>
      <c r="AH629" s="193"/>
      <c r="AI629" s="193"/>
      <c r="AJ629" s="181"/>
    </row>
    <row r="630" spans="2:442" ht="52" customHeight="1" x14ac:dyDescent="0.3">
      <c r="B630" s="167" t="s">
        <v>1097</v>
      </c>
      <c r="C630" s="167" t="s">
        <v>384</v>
      </c>
      <c r="D630" s="167" t="s">
        <v>66</v>
      </c>
      <c r="E630" s="166" t="s">
        <v>67</v>
      </c>
      <c r="F630" s="166" t="s">
        <v>132</v>
      </c>
      <c r="G630" s="166" t="s">
        <v>69</v>
      </c>
      <c r="H630" s="167" t="s">
        <v>70</v>
      </c>
      <c r="I630" s="167" t="s">
        <v>79</v>
      </c>
      <c r="J630" s="12" t="s">
        <v>113</v>
      </c>
      <c r="K630" s="8" t="s">
        <v>114</v>
      </c>
      <c r="L630" s="8" t="s">
        <v>115</v>
      </c>
      <c r="M630" s="8">
        <v>3</v>
      </c>
      <c r="N630" s="168" t="s">
        <v>108</v>
      </c>
      <c r="O630" s="167" t="s">
        <v>380</v>
      </c>
      <c r="P630" s="167" t="s">
        <v>75</v>
      </c>
      <c r="Q630" s="167" t="s">
        <v>76</v>
      </c>
      <c r="R630" s="170" t="s">
        <v>77</v>
      </c>
      <c r="S630" s="170" t="s">
        <v>109</v>
      </c>
      <c r="T630" s="171">
        <f>V630+Y630</f>
        <v>221490</v>
      </c>
      <c r="U630" s="171" t="s">
        <v>79</v>
      </c>
      <c r="V630" s="173">
        <v>188266.5</v>
      </c>
      <c r="W630" s="173" t="s">
        <v>79</v>
      </c>
      <c r="X630" s="173" t="s">
        <v>79</v>
      </c>
      <c r="Y630" s="173">
        <v>33223.5</v>
      </c>
      <c r="Z630" s="173" t="s">
        <v>79</v>
      </c>
      <c r="AA630" s="173" t="s">
        <v>79</v>
      </c>
      <c r="AB630" s="173">
        <v>39117.129999999997</v>
      </c>
      <c r="AC630" s="168" t="s">
        <v>80</v>
      </c>
      <c r="AD630" s="175" t="s">
        <v>79</v>
      </c>
      <c r="AE630" s="175">
        <f>V630+Y630</f>
        <v>221490</v>
      </c>
      <c r="AF630" s="168" t="s">
        <v>79</v>
      </c>
      <c r="AG630" s="168" t="s">
        <v>33</v>
      </c>
      <c r="AH630" s="168" t="s">
        <v>252</v>
      </c>
      <c r="AI630" s="168" t="s">
        <v>257</v>
      </c>
      <c r="AJ630" s="168"/>
    </row>
    <row r="631" spans="2:442" ht="52" x14ac:dyDescent="0.3">
      <c r="B631" s="167"/>
      <c r="C631" s="167"/>
      <c r="D631" s="167"/>
      <c r="E631" s="166"/>
      <c r="F631" s="166"/>
      <c r="G631" s="166"/>
      <c r="H631" s="167"/>
      <c r="I631" s="167"/>
      <c r="J631" s="12" t="s">
        <v>116</v>
      </c>
      <c r="K631" s="8" t="s">
        <v>117</v>
      </c>
      <c r="L631" s="8" t="s">
        <v>85</v>
      </c>
      <c r="M631" s="8">
        <v>3</v>
      </c>
      <c r="N631" s="168"/>
      <c r="O631" s="167"/>
      <c r="P631" s="167"/>
      <c r="Q631" s="167"/>
      <c r="R631" s="170"/>
      <c r="S631" s="170"/>
      <c r="T631" s="171"/>
      <c r="U631" s="171"/>
      <c r="V631" s="173"/>
      <c r="W631" s="173"/>
      <c r="X631" s="173"/>
      <c r="Y631" s="173"/>
      <c r="Z631" s="173"/>
      <c r="AA631" s="173"/>
      <c r="AB631" s="173"/>
      <c r="AC631" s="168"/>
      <c r="AD631" s="175"/>
      <c r="AE631" s="175"/>
      <c r="AF631" s="167"/>
      <c r="AG631" s="168"/>
      <c r="AH631" s="168"/>
      <c r="AI631" s="168"/>
      <c r="AJ631" s="167"/>
    </row>
    <row r="632" spans="2:442" ht="39" x14ac:dyDescent="0.3">
      <c r="B632" s="167"/>
      <c r="C632" s="167"/>
      <c r="D632" s="167"/>
      <c r="E632" s="166"/>
      <c r="F632" s="166"/>
      <c r="G632" s="166"/>
      <c r="H632" s="167"/>
      <c r="I632" s="167"/>
      <c r="J632" s="12" t="s">
        <v>213</v>
      </c>
      <c r="K632" s="8" t="s">
        <v>118</v>
      </c>
      <c r="L632" s="8" t="s">
        <v>119</v>
      </c>
      <c r="M632" s="8">
        <v>3</v>
      </c>
      <c r="N632" s="168"/>
      <c r="O632" s="167"/>
      <c r="P632" s="167"/>
      <c r="Q632" s="167"/>
      <c r="R632" s="170"/>
      <c r="S632" s="170"/>
      <c r="T632" s="171"/>
      <c r="U632" s="171"/>
      <c r="V632" s="173"/>
      <c r="W632" s="173"/>
      <c r="X632" s="173"/>
      <c r="Y632" s="173"/>
      <c r="Z632" s="173"/>
      <c r="AA632" s="173"/>
      <c r="AB632" s="173"/>
      <c r="AC632" s="168"/>
      <c r="AD632" s="175"/>
      <c r="AE632" s="175"/>
      <c r="AF632" s="167"/>
      <c r="AG632" s="168"/>
      <c r="AH632" s="168"/>
      <c r="AI632" s="168"/>
      <c r="AJ632" s="167"/>
    </row>
    <row r="633" spans="2:442" ht="43.5" customHeight="1" x14ac:dyDescent="0.3">
      <c r="B633" s="167"/>
      <c r="C633" s="167"/>
      <c r="D633" s="167"/>
      <c r="E633" s="166"/>
      <c r="F633" s="166"/>
      <c r="G633" s="166"/>
      <c r="H633" s="167"/>
      <c r="I633" s="167"/>
      <c r="J633" s="12" t="s">
        <v>120</v>
      </c>
      <c r="K633" s="8" t="s">
        <v>121</v>
      </c>
      <c r="L633" s="8" t="s">
        <v>119</v>
      </c>
      <c r="M633" s="53">
        <v>3</v>
      </c>
      <c r="N633" s="168"/>
      <c r="O633" s="167"/>
      <c r="P633" s="167"/>
      <c r="Q633" s="167"/>
      <c r="R633" s="170"/>
      <c r="S633" s="170"/>
      <c r="T633" s="171"/>
      <c r="U633" s="171"/>
      <c r="V633" s="173"/>
      <c r="W633" s="173"/>
      <c r="X633" s="173"/>
      <c r="Y633" s="173"/>
      <c r="Z633" s="173"/>
      <c r="AA633" s="173"/>
      <c r="AB633" s="173"/>
      <c r="AC633" s="168"/>
      <c r="AD633" s="175"/>
      <c r="AE633" s="175"/>
      <c r="AF633" s="167"/>
      <c r="AG633" s="168"/>
      <c r="AH633" s="168"/>
      <c r="AI633" s="168"/>
      <c r="AJ633" s="167"/>
    </row>
    <row r="634" spans="2:442" s="36" customFormat="1" ht="131.15" customHeight="1" x14ac:dyDescent="0.3">
      <c r="B634" s="179" t="s">
        <v>803</v>
      </c>
      <c r="C634" s="179" t="s">
        <v>812</v>
      </c>
      <c r="D634" s="167" t="s">
        <v>809</v>
      </c>
      <c r="E634" s="166" t="s">
        <v>67</v>
      </c>
      <c r="F634" s="166" t="s">
        <v>134</v>
      </c>
      <c r="G634" s="166" t="s">
        <v>147</v>
      </c>
      <c r="H634" s="167" t="s">
        <v>70</v>
      </c>
      <c r="I634" s="167" t="s">
        <v>79</v>
      </c>
      <c r="J634" s="12" t="s">
        <v>212</v>
      </c>
      <c r="K634" s="8" t="s">
        <v>107</v>
      </c>
      <c r="L634" s="8" t="s">
        <v>86</v>
      </c>
      <c r="M634" s="8">
        <v>40</v>
      </c>
      <c r="N634" s="168" t="s">
        <v>108</v>
      </c>
      <c r="O634" s="179" t="s">
        <v>353</v>
      </c>
      <c r="P634" s="167" t="s">
        <v>75</v>
      </c>
      <c r="Q634" s="167" t="s">
        <v>76</v>
      </c>
      <c r="R634" s="170" t="s">
        <v>77</v>
      </c>
      <c r="S634" s="170" t="s">
        <v>109</v>
      </c>
      <c r="T634" s="171">
        <f>V634+Y634</f>
        <v>228120.817599</v>
      </c>
      <c r="U634" s="171">
        <f>+T634/M635</f>
        <v>114060.4087995</v>
      </c>
      <c r="V634" s="172">
        <v>193902.69495915002</v>
      </c>
      <c r="W634" s="190" t="s">
        <v>79</v>
      </c>
      <c r="X634" s="190" t="s">
        <v>79</v>
      </c>
      <c r="Y634" s="172">
        <v>34218.12263985</v>
      </c>
      <c r="Z634" s="190" t="s">
        <v>98</v>
      </c>
      <c r="AA634" s="190" t="s">
        <v>79</v>
      </c>
      <c r="AB634" s="172">
        <v>40288.192401000008</v>
      </c>
      <c r="AC634" s="168" t="s">
        <v>149</v>
      </c>
      <c r="AD634" s="175" t="s">
        <v>79</v>
      </c>
      <c r="AE634" s="175">
        <f>V634+Y634</f>
        <v>228120.817599</v>
      </c>
      <c r="AF634" s="168" t="s">
        <v>79</v>
      </c>
      <c r="AG634" s="168" t="s">
        <v>33</v>
      </c>
      <c r="AH634" s="384" t="s">
        <v>161</v>
      </c>
      <c r="AI634" s="384" t="s">
        <v>162</v>
      </c>
      <c r="AJ634" s="170"/>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c r="KS634" s="1"/>
      <c r="KT634" s="1"/>
      <c r="KU634" s="1"/>
      <c r="KV634" s="1"/>
      <c r="KW634" s="1"/>
      <c r="KX634" s="1"/>
      <c r="KY634" s="1"/>
      <c r="KZ634" s="1"/>
      <c r="LA634" s="1"/>
      <c r="LB634" s="1"/>
      <c r="LC634" s="1"/>
      <c r="LD634" s="1"/>
      <c r="LE634" s="1"/>
      <c r="LF634" s="1"/>
      <c r="LG634" s="1"/>
      <c r="LH634" s="1"/>
      <c r="LI634" s="1"/>
      <c r="LJ634" s="1"/>
      <c r="LK634" s="1"/>
      <c r="LL634" s="1"/>
      <c r="LM634" s="1"/>
      <c r="LN634" s="1"/>
      <c r="LO634" s="1"/>
      <c r="LP634" s="1"/>
      <c r="LQ634" s="1"/>
      <c r="LR634" s="1"/>
      <c r="LS634" s="1"/>
      <c r="LT634" s="1"/>
      <c r="LU634" s="1"/>
      <c r="LV634" s="1"/>
      <c r="LW634" s="1"/>
      <c r="LX634" s="1"/>
      <c r="LY634" s="1"/>
      <c r="LZ634" s="1"/>
      <c r="MA634" s="1"/>
      <c r="MB634" s="1"/>
      <c r="MC634" s="1"/>
      <c r="MD634" s="1"/>
      <c r="ME634" s="1"/>
      <c r="MF634" s="1"/>
      <c r="MG634" s="1"/>
      <c r="MH634" s="1"/>
      <c r="MI634" s="1"/>
      <c r="MJ634" s="1"/>
      <c r="MK634" s="1"/>
      <c r="ML634" s="1"/>
      <c r="MM634" s="1"/>
      <c r="MN634" s="1"/>
      <c r="MO634" s="1"/>
      <c r="MP634" s="1"/>
      <c r="MQ634" s="1"/>
      <c r="MR634" s="1"/>
      <c r="MS634" s="1"/>
      <c r="MT634" s="1"/>
      <c r="MU634" s="1"/>
      <c r="MV634" s="1"/>
      <c r="MW634" s="1"/>
      <c r="MX634" s="1"/>
      <c r="MY634" s="1"/>
      <c r="MZ634" s="1"/>
      <c r="NA634" s="1"/>
      <c r="NB634" s="1"/>
      <c r="NC634" s="1"/>
      <c r="ND634" s="1"/>
      <c r="NE634" s="1"/>
      <c r="NF634" s="1"/>
      <c r="NG634" s="1"/>
      <c r="NH634" s="1"/>
      <c r="NI634" s="1"/>
      <c r="NJ634" s="1"/>
      <c r="NK634" s="1"/>
      <c r="NL634" s="1"/>
      <c r="NM634" s="1"/>
      <c r="NN634" s="1"/>
      <c r="NO634" s="1"/>
      <c r="NP634" s="1"/>
      <c r="NQ634" s="1"/>
      <c r="NR634" s="1"/>
      <c r="NS634" s="1"/>
      <c r="NT634" s="1"/>
      <c r="NU634" s="1"/>
      <c r="NV634" s="1"/>
      <c r="NW634" s="1"/>
      <c r="NX634" s="1"/>
      <c r="NY634" s="1"/>
      <c r="NZ634" s="1"/>
      <c r="OA634" s="1"/>
      <c r="OB634" s="1"/>
      <c r="OC634" s="1"/>
      <c r="OD634" s="1"/>
      <c r="OE634" s="1"/>
      <c r="OF634" s="1"/>
      <c r="OG634" s="1"/>
      <c r="OH634" s="1"/>
      <c r="OI634" s="1"/>
      <c r="OJ634" s="1"/>
      <c r="OK634" s="1"/>
      <c r="OL634" s="1"/>
      <c r="OM634" s="1"/>
      <c r="ON634" s="1"/>
      <c r="OO634" s="1"/>
      <c r="OP634" s="1"/>
      <c r="OQ634" s="1"/>
      <c r="OR634" s="1"/>
      <c r="OS634" s="1"/>
      <c r="OT634" s="1"/>
      <c r="OU634" s="1"/>
      <c r="OV634" s="1"/>
      <c r="OW634" s="1"/>
      <c r="OX634" s="1"/>
      <c r="OY634" s="1"/>
      <c r="OZ634" s="1"/>
      <c r="PA634" s="1"/>
      <c r="PB634" s="1"/>
      <c r="PC634" s="1"/>
      <c r="PD634" s="1"/>
      <c r="PE634" s="1"/>
      <c r="PF634" s="1"/>
      <c r="PG634" s="1"/>
      <c r="PH634" s="1"/>
      <c r="PI634" s="1"/>
      <c r="PJ634" s="1"/>
      <c r="PK634" s="1"/>
      <c r="PL634" s="1"/>
      <c r="PM634" s="1"/>
      <c r="PN634" s="1"/>
      <c r="PO634" s="1"/>
      <c r="PP634" s="1"/>
      <c r="PQ634" s="1"/>
      <c r="PR634" s="1"/>
      <c r="PS634" s="1"/>
      <c r="PT634" s="1"/>
      <c r="PU634" s="1"/>
      <c r="PV634" s="1"/>
      <c r="PW634" s="1"/>
      <c r="PX634" s="1"/>
      <c r="PY634" s="1"/>
      <c r="PZ634" s="1"/>
    </row>
    <row r="635" spans="2:442" s="36" customFormat="1" ht="64.5" customHeight="1" x14ac:dyDescent="0.3">
      <c r="B635" s="180"/>
      <c r="C635" s="180"/>
      <c r="D635" s="167"/>
      <c r="E635" s="166"/>
      <c r="F635" s="166"/>
      <c r="G635" s="166"/>
      <c r="H635" s="167"/>
      <c r="I635" s="167"/>
      <c r="J635" s="12" t="s">
        <v>111</v>
      </c>
      <c r="K635" s="8" t="s">
        <v>112</v>
      </c>
      <c r="L635" s="8" t="s">
        <v>85</v>
      </c>
      <c r="M635" s="8">
        <v>2</v>
      </c>
      <c r="N635" s="168"/>
      <c r="O635" s="180"/>
      <c r="P635" s="167"/>
      <c r="Q635" s="167"/>
      <c r="R635" s="170"/>
      <c r="S635" s="170"/>
      <c r="T635" s="171"/>
      <c r="U635" s="171"/>
      <c r="V635" s="172"/>
      <c r="W635" s="190"/>
      <c r="X635" s="190"/>
      <c r="Y635" s="172"/>
      <c r="Z635" s="190"/>
      <c r="AA635" s="190"/>
      <c r="AB635" s="172"/>
      <c r="AC635" s="168"/>
      <c r="AD635" s="175"/>
      <c r="AE635" s="175"/>
      <c r="AF635" s="167"/>
      <c r="AG635" s="168"/>
      <c r="AH635" s="385"/>
      <c r="AI635" s="385"/>
      <c r="AJ635" s="170"/>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c r="KS635" s="1"/>
      <c r="KT635" s="1"/>
      <c r="KU635" s="1"/>
      <c r="KV635" s="1"/>
      <c r="KW635" s="1"/>
      <c r="KX635" s="1"/>
      <c r="KY635" s="1"/>
      <c r="KZ635" s="1"/>
      <c r="LA635" s="1"/>
      <c r="LB635" s="1"/>
      <c r="LC635" s="1"/>
      <c r="LD635" s="1"/>
      <c r="LE635" s="1"/>
      <c r="LF635" s="1"/>
      <c r="LG635" s="1"/>
      <c r="LH635" s="1"/>
      <c r="LI635" s="1"/>
      <c r="LJ635" s="1"/>
      <c r="LK635" s="1"/>
      <c r="LL635" s="1"/>
      <c r="LM635" s="1"/>
      <c r="LN635" s="1"/>
      <c r="LO635" s="1"/>
      <c r="LP635" s="1"/>
      <c r="LQ635" s="1"/>
      <c r="LR635" s="1"/>
      <c r="LS635" s="1"/>
      <c r="LT635" s="1"/>
      <c r="LU635" s="1"/>
      <c r="LV635" s="1"/>
      <c r="LW635" s="1"/>
      <c r="LX635" s="1"/>
      <c r="LY635" s="1"/>
      <c r="LZ635" s="1"/>
      <c r="MA635" s="1"/>
      <c r="MB635" s="1"/>
      <c r="MC635" s="1"/>
      <c r="MD635" s="1"/>
      <c r="ME635" s="1"/>
      <c r="MF635" s="1"/>
      <c r="MG635" s="1"/>
      <c r="MH635" s="1"/>
      <c r="MI635" s="1"/>
      <c r="MJ635" s="1"/>
      <c r="MK635" s="1"/>
      <c r="ML635" s="1"/>
      <c r="MM635" s="1"/>
      <c r="MN635" s="1"/>
      <c r="MO635" s="1"/>
      <c r="MP635" s="1"/>
      <c r="MQ635" s="1"/>
      <c r="MR635" s="1"/>
      <c r="MS635" s="1"/>
      <c r="MT635" s="1"/>
      <c r="MU635" s="1"/>
      <c r="MV635" s="1"/>
      <c r="MW635" s="1"/>
      <c r="MX635" s="1"/>
      <c r="MY635" s="1"/>
      <c r="MZ635" s="1"/>
      <c r="NA635" s="1"/>
      <c r="NB635" s="1"/>
      <c r="NC635" s="1"/>
      <c r="ND635" s="1"/>
      <c r="NE635" s="1"/>
      <c r="NF635" s="1"/>
      <c r="NG635" s="1"/>
      <c r="NH635" s="1"/>
      <c r="NI635" s="1"/>
      <c r="NJ635" s="1"/>
      <c r="NK635" s="1"/>
      <c r="NL635" s="1"/>
      <c r="NM635" s="1"/>
      <c r="NN635" s="1"/>
      <c r="NO635" s="1"/>
      <c r="NP635" s="1"/>
      <c r="NQ635" s="1"/>
      <c r="NR635" s="1"/>
      <c r="NS635" s="1"/>
      <c r="NT635" s="1"/>
      <c r="NU635" s="1"/>
      <c r="NV635" s="1"/>
      <c r="NW635" s="1"/>
      <c r="NX635" s="1"/>
      <c r="NY635" s="1"/>
      <c r="NZ635" s="1"/>
      <c r="OA635" s="1"/>
      <c r="OB635" s="1"/>
      <c r="OC635" s="1"/>
      <c r="OD635" s="1"/>
      <c r="OE635" s="1"/>
      <c r="OF635" s="1"/>
      <c r="OG635" s="1"/>
      <c r="OH635" s="1"/>
      <c r="OI635" s="1"/>
      <c r="OJ635" s="1"/>
      <c r="OK635" s="1"/>
      <c r="OL635" s="1"/>
      <c r="OM635" s="1"/>
      <c r="ON635" s="1"/>
      <c r="OO635" s="1"/>
      <c r="OP635" s="1"/>
      <c r="OQ635" s="1"/>
      <c r="OR635" s="1"/>
      <c r="OS635" s="1"/>
      <c r="OT635" s="1"/>
      <c r="OU635" s="1"/>
      <c r="OV635" s="1"/>
      <c r="OW635" s="1"/>
      <c r="OX635" s="1"/>
      <c r="OY635" s="1"/>
      <c r="OZ635" s="1"/>
      <c r="PA635" s="1"/>
      <c r="PB635" s="1"/>
      <c r="PC635" s="1"/>
      <c r="PD635" s="1"/>
      <c r="PE635" s="1"/>
      <c r="PF635" s="1"/>
      <c r="PG635" s="1"/>
      <c r="PH635" s="1"/>
      <c r="PI635" s="1"/>
      <c r="PJ635" s="1"/>
      <c r="PK635" s="1"/>
      <c r="PL635" s="1"/>
      <c r="PM635" s="1"/>
      <c r="PN635" s="1"/>
      <c r="PO635" s="1"/>
      <c r="PP635" s="1"/>
      <c r="PQ635" s="1"/>
      <c r="PR635" s="1"/>
      <c r="PS635" s="1"/>
      <c r="PT635" s="1"/>
      <c r="PU635" s="1"/>
      <c r="PV635" s="1"/>
      <c r="PW635" s="1"/>
      <c r="PX635" s="1"/>
      <c r="PY635" s="1"/>
      <c r="PZ635" s="1"/>
    </row>
    <row r="636" spans="2:442" s="36" customFormat="1" ht="64.5" customHeight="1" x14ac:dyDescent="0.3">
      <c r="B636" s="181"/>
      <c r="C636" s="181"/>
      <c r="D636" s="167"/>
      <c r="E636" s="166"/>
      <c r="F636" s="166"/>
      <c r="G636" s="166"/>
      <c r="H636" s="167"/>
      <c r="I636" s="167"/>
      <c r="J636" s="30" t="s">
        <v>127</v>
      </c>
      <c r="K636" s="15" t="s">
        <v>128</v>
      </c>
      <c r="L636" s="15" t="s">
        <v>85</v>
      </c>
      <c r="M636" s="54">
        <v>110</v>
      </c>
      <c r="N636" s="168"/>
      <c r="O636" s="181"/>
      <c r="P636" s="167"/>
      <c r="Q636" s="167"/>
      <c r="R636" s="170"/>
      <c r="S636" s="170"/>
      <c r="T636" s="171"/>
      <c r="U636" s="171"/>
      <c r="V636" s="172"/>
      <c r="W636" s="190"/>
      <c r="X636" s="190"/>
      <c r="Y636" s="172"/>
      <c r="Z636" s="190"/>
      <c r="AA636" s="190"/>
      <c r="AB636" s="172"/>
      <c r="AC636" s="168"/>
      <c r="AD636" s="175"/>
      <c r="AE636" s="175"/>
      <c r="AF636" s="167"/>
      <c r="AG636" s="168"/>
      <c r="AH636" s="386"/>
      <c r="AI636" s="386"/>
      <c r="AJ636" s="170"/>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c r="KS636" s="1"/>
      <c r="KT636" s="1"/>
      <c r="KU636" s="1"/>
      <c r="KV636" s="1"/>
      <c r="KW636" s="1"/>
      <c r="KX636" s="1"/>
      <c r="KY636" s="1"/>
      <c r="KZ636" s="1"/>
      <c r="LA636" s="1"/>
      <c r="LB636" s="1"/>
      <c r="LC636" s="1"/>
      <c r="LD636" s="1"/>
      <c r="LE636" s="1"/>
      <c r="LF636" s="1"/>
      <c r="LG636" s="1"/>
      <c r="LH636" s="1"/>
      <c r="LI636" s="1"/>
      <c r="LJ636" s="1"/>
      <c r="LK636" s="1"/>
      <c r="LL636" s="1"/>
      <c r="LM636" s="1"/>
      <c r="LN636" s="1"/>
      <c r="LO636" s="1"/>
      <c r="LP636" s="1"/>
      <c r="LQ636" s="1"/>
      <c r="LR636" s="1"/>
      <c r="LS636" s="1"/>
      <c r="LT636" s="1"/>
      <c r="LU636" s="1"/>
      <c r="LV636" s="1"/>
      <c r="LW636" s="1"/>
      <c r="LX636" s="1"/>
      <c r="LY636" s="1"/>
      <c r="LZ636" s="1"/>
      <c r="MA636" s="1"/>
      <c r="MB636" s="1"/>
      <c r="MC636" s="1"/>
      <c r="MD636" s="1"/>
      <c r="ME636" s="1"/>
      <c r="MF636" s="1"/>
      <c r="MG636" s="1"/>
      <c r="MH636" s="1"/>
      <c r="MI636" s="1"/>
      <c r="MJ636" s="1"/>
      <c r="MK636" s="1"/>
      <c r="ML636" s="1"/>
      <c r="MM636" s="1"/>
      <c r="MN636" s="1"/>
      <c r="MO636" s="1"/>
      <c r="MP636" s="1"/>
      <c r="MQ636" s="1"/>
      <c r="MR636" s="1"/>
      <c r="MS636" s="1"/>
      <c r="MT636" s="1"/>
      <c r="MU636" s="1"/>
      <c r="MV636" s="1"/>
      <c r="MW636" s="1"/>
      <c r="MX636" s="1"/>
      <c r="MY636" s="1"/>
      <c r="MZ636" s="1"/>
      <c r="NA636" s="1"/>
      <c r="NB636" s="1"/>
      <c r="NC636" s="1"/>
      <c r="ND636" s="1"/>
      <c r="NE636" s="1"/>
      <c r="NF636" s="1"/>
      <c r="NG636" s="1"/>
      <c r="NH636" s="1"/>
      <c r="NI636" s="1"/>
      <c r="NJ636" s="1"/>
      <c r="NK636" s="1"/>
      <c r="NL636" s="1"/>
      <c r="NM636" s="1"/>
      <c r="NN636" s="1"/>
      <c r="NO636" s="1"/>
      <c r="NP636" s="1"/>
      <c r="NQ636" s="1"/>
      <c r="NR636" s="1"/>
      <c r="NS636" s="1"/>
      <c r="NT636" s="1"/>
      <c r="NU636" s="1"/>
      <c r="NV636" s="1"/>
      <c r="NW636" s="1"/>
      <c r="NX636" s="1"/>
      <c r="NY636" s="1"/>
      <c r="NZ636" s="1"/>
      <c r="OA636" s="1"/>
      <c r="OB636" s="1"/>
      <c r="OC636" s="1"/>
      <c r="OD636" s="1"/>
      <c r="OE636" s="1"/>
      <c r="OF636" s="1"/>
      <c r="OG636" s="1"/>
      <c r="OH636" s="1"/>
      <c r="OI636" s="1"/>
      <c r="OJ636" s="1"/>
      <c r="OK636" s="1"/>
      <c r="OL636" s="1"/>
      <c r="OM636" s="1"/>
      <c r="ON636" s="1"/>
      <c r="OO636" s="1"/>
      <c r="OP636" s="1"/>
      <c r="OQ636" s="1"/>
      <c r="OR636" s="1"/>
      <c r="OS636" s="1"/>
      <c r="OT636" s="1"/>
      <c r="OU636" s="1"/>
      <c r="OV636" s="1"/>
      <c r="OW636" s="1"/>
      <c r="OX636" s="1"/>
      <c r="OY636" s="1"/>
      <c r="OZ636" s="1"/>
      <c r="PA636" s="1"/>
      <c r="PB636" s="1"/>
      <c r="PC636" s="1"/>
      <c r="PD636" s="1"/>
      <c r="PE636" s="1"/>
      <c r="PF636" s="1"/>
      <c r="PG636" s="1"/>
      <c r="PH636" s="1"/>
      <c r="PI636" s="1"/>
      <c r="PJ636" s="1"/>
      <c r="PK636" s="1"/>
      <c r="PL636" s="1"/>
      <c r="PM636" s="1"/>
      <c r="PN636" s="1"/>
      <c r="PO636" s="1"/>
      <c r="PP636" s="1"/>
      <c r="PQ636" s="1"/>
      <c r="PR636" s="1"/>
      <c r="PS636" s="1"/>
      <c r="PT636" s="1"/>
      <c r="PU636" s="1"/>
      <c r="PV636" s="1"/>
      <c r="PW636" s="1"/>
      <c r="PX636" s="1"/>
      <c r="PY636" s="1"/>
      <c r="PZ636" s="1"/>
    </row>
    <row r="637" spans="2:442" s="36" customFormat="1" ht="117.65" customHeight="1" x14ac:dyDescent="0.3">
      <c r="B637" s="179" t="s">
        <v>804</v>
      </c>
      <c r="C637" s="179" t="s">
        <v>807</v>
      </c>
      <c r="D637" s="167" t="s">
        <v>810</v>
      </c>
      <c r="E637" s="166" t="s">
        <v>67</v>
      </c>
      <c r="F637" s="166" t="s">
        <v>134</v>
      </c>
      <c r="G637" s="166" t="s">
        <v>147</v>
      </c>
      <c r="H637" s="167" t="s">
        <v>70</v>
      </c>
      <c r="I637" s="167" t="s">
        <v>79</v>
      </c>
      <c r="J637" s="12" t="s">
        <v>212</v>
      </c>
      <c r="K637" s="8" t="s">
        <v>107</v>
      </c>
      <c r="L637" s="8" t="s">
        <v>86</v>
      </c>
      <c r="M637" s="8">
        <v>40</v>
      </c>
      <c r="N637" s="168" t="s">
        <v>108</v>
      </c>
      <c r="O637" s="179" t="s">
        <v>353</v>
      </c>
      <c r="P637" s="167" t="s">
        <v>75</v>
      </c>
      <c r="Q637" s="167" t="s">
        <v>76</v>
      </c>
      <c r="R637" s="170" t="s">
        <v>77</v>
      </c>
      <c r="S637" s="170" t="s">
        <v>109</v>
      </c>
      <c r="T637" s="171">
        <f>V637+Y637</f>
        <v>210945.18</v>
      </c>
      <c r="U637" s="171">
        <f>+T637/M638</f>
        <v>210945.18</v>
      </c>
      <c r="V637" s="252">
        <v>179303.40299999999</v>
      </c>
      <c r="W637" s="173" t="s">
        <v>79</v>
      </c>
      <c r="X637" s="173" t="s">
        <v>79</v>
      </c>
      <c r="Y637" s="252">
        <v>31641.776999999998</v>
      </c>
      <c r="Z637" s="173" t="s">
        <v>98</v>
      </c>
      <c r="AA637" s="173" t="s">
        <v>79</v>
      </c>
      <c r="AB637" s="252">
        <v>37254.82</v>
      </c>
      <c r="AC637" s="168" t="s">
        <v>149</v>
      </c>
      <c r="AD637" s="175" t="s">
        <v>79</v>
      </c>
      <c r="AE637" s="175">
        <f>V637+Y637</f>
        <v>210945.18</v>
      </c>
      <c r="AF637" s="168" t="s">
        <v>79</v>
      </c>
      <c r="AG637" s="168" t="s">
        <v>33</v>
      </c>
      <c r="AH637" s="384" t="s">
        <v>161</v>
      </c>
      <c r="AI637" s="384" t="s">
        <v>162</v>
      </c>
      <c r="AJ637" s="170"/>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c r="KS637" s="1"/>
      <c r="KT637" s="1"/>
      <c r="KU637" s="1"/>
      <c r="KV637" s="1"/>
      <c r="KW637" s="1"/>
      <c r="KX637" s="1"/>
      <c r="KY637" s="1"/>
      <c r="KZ637" s="1"/>
      <c r="LA637" s="1"/>
      <c r="LB637" s="1"/>
      <c r="LC637" s="1"/>
      <c r="LD637" s="1"/>
      <c r="LE637" s="1"/>
      <c r="LF637" s="1"/>
      <c r="LG637" s="1"/>
      <c r="LH637" s="1"/>
      <c r="LI637" s="1"/>
      <c r="LJ637" s="1"/>
      <c r="LK637" s="1"/>
      <c r="LL637" s="1"/>
      <c r="LM637" s="1"/>
      <c r="LN637" s="1"/>
      <c r="LO637" s="1"/>
      <c r="LP637" s="1"/>
      <c r="LQ637" s="1"/>
      <c r="LR637" s="1"/>
      <c r="LS637" s="1"/>
      <c r="LT637" s="1"/>
      <c r="LU637" s="1"/>
      <c r="LV637" s="1"/>
      <c r="LW637" s="1"/>
      <c r="LX637" s="1"/>
      <c r="LY637" s="1"/>
      <c r="LZ637" s="1"/>
      <c r="MA637" s="1"/>
      <c r="MB637" s="1"/>
      <c r="MC637" s="1"/>
      <c r="MD637" s="1"/>
      <c r="ME637" s="1"/>
      <c r="MF637" s="1"/>
      <c r="MG637" s="1"/>
      <c r="MH637" s="1"/>
      <c r="MI637" s="1"/>
      <c r="MJ637" s="1"/>
      <c r="MK637" s="1"/>
      <c r="ML637" s="1"/>
      <c r="MM637" s="1"/>
      <c r="MN637" s="1"/>
      <c r="MO637" s="1"/>
      <c r="MP637" s="1"/>
      <c r="MQ637" s="1"/>
      <c r="MR637" s="1"/>
      <c r="MS637" s="1"/>
      <c r="MT637" s="1"/>
      <c r="MU637" s="1"/>
      <c r="MV637" s="1"/>
      <c r="MW637" s="1"/>
      <c r="MX637" s="1"/>
      <c r="MY637" s="1"/>
      <c r="MZ637" s="1"/>
      <c r="NA637" s="1"/>
      <c r="NB637" s="1"/>
      <c r="NC637" s="1"/>
      <c r="ND637" s="1"/>
      <c r="NE637" s="1"/>
      <c r="NF637" s="1"/>
      <c r="NG637" s="1"/>
      <c r="NH637" s="1"/>
      <c r="NI637" s="1"/>
      <c r="NJ637" s="1"/>
      <c r="NK637" s="1"/>
      <c r="NL637" s="1"/>
      <c r="NM637" s="1"/>
      <c r="NN637" s="1"/>
      <c r="NO637" s="1"/>
      <c r="NP637" s="1"/>
      <c r="NQ637" s="1"/>
      <c r="NR637" s="1"/>
      <c r="NS637" s="1"/>
      <c r="NT637" s="1"/>
      <c r="NU637" s="1"/>
      <c r="NV637" s="1"/>
      <c r="NW637" s="1"/>
      <c r="NX637" s="1"/>
      <c r="NY637" s="1"/>
      <c r="NZ637" s="1"/>
      <c r="OA637" s="1"/>
      <c r="OB637" s="1"/>
      <c r="OC637" s="1"/>
      <c r="OD637" s="1"/>
      <c r="OE637" s="1"/>
      <c r="OF637" s="1"/>
      <c r="OG637" s="1"/>
      <c r="OH637" s="1"/>
      <c r="OI637" s="1"/>
      <c r="OJ637" s="1"/>
      <c r="OK637" s="1"/>
      <c r="OL637" s="1"/>
      <c r="OM637" s="1"/>
      <c r="ON637" s="1"/>
      <c r="OO637" s="1"/>
      <c r="OP637" s="1"/>
      <c r="OQ637" s="1"/>
      <c r="OR637" s="1"/>
      <c r="OS637" s="1"/>
      <c r="OT637" s="1"/>
      <c r="OU637" s="1"/>
      <c r="OV637" s="1"/>
      <c r="OW637" s="1"/>
      <c r="OX637" s="1"/>
      <c r="OY637" s="1"/>
      <c r="OZ637" s="1"/>
      <c r="PA637" s="1"/>
      <c r="PB637" s="1"/>
      <c r="PC637" s="1"/>
      <c r="PD637" s="1"/>
      <c r="PE637" s="1"/>
      <c r="PF637" s="1"/>
      <c r="PG637" s="1"/>
      <c r="PH637" s="1"/>
      <c r="PI637" s="1"/>
      <c r="PJ637" s="1"/>
      <c r="PK637" s="1"/>
      <c r="PL637" s="1"/>
      <c r="PM637" s="1"/>
      <c r="PN637" s="1"/>
      <c r="PO637" s="1"/>
      <c r="PP637" s="1"/>
      <c r="PQ637" s="1"/>
      <c r="PR637" s="1"/>
      <c r="PS637" s="1"/>
      <c r="PT637" s="1"/>
      <c r="PU637" s="1"/>
      <c r="PV637" s="1"/>
      <c r="PW637" s="1"/>
      <c r="PX637" s="1"/>
      <c r="PY637" s="1"/>
      <c r="PZ637" s="1"/>
    </row>
    <row r="638" spans="2:442" s="36" customFormat="1" ht="64.5" customHeight="1" x14ac:dyDescent="0.3">
      <c r="B638" s="180"/>
      <c r="C638" s="180"/>
      <c r="D638" s="167"/>
      <c r="E638" s="166"/>
      <c r="F638" s="166"/>
      <c r="G638" s="166"/>
      <c r="H638" s="167"/>
      <c r="I638" s="167"/>
      <c r="J638" s="12" t="s">
        <v>111</v>
      </c>
      <c r="K638" s="8" t="s">
        <v>112</v>
      </c>
      <c r="L638" s="8" t="s">
        <v>85</v>
      </c>
      <c r="M638" s="8">
        <v>1</v>
      </c>
      <c r="N638" s="168"/>
      <c r="O638" s="180"/>
      <c r="P638" s="167"/>
      <c r="Q638" s="167"/>
      <c r="R638" s="170"/>
      <c r="S638" s="170"/>
      <c r="T638" s="171"/>
      <c r="U638" s="171"/>
      <c r="V638" s="252"/>
      <c r="W638" s="173"/>
      <c r="X638" s="173"/>
      <c r="Y638" s="252"/>
      <c r="Z638" s="173"/>
      <c r="AA638" s="173"/>
      <c r="AB638" s="252"/>
      <c r="AC638" s="168"/>
      <c r="AD638" s="175"/>
      <c r="AE638" s="175"/>
      <c r="AF638" s="167"/>
      <c r="AG638" s="168"/>
      <c r="AH638" s="385"/>
      <c r="AI638" s="385"/>
      <c r="AJ638" s="170"/>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c r="KS638" s="1"/>
      <c r="KT638" s="1"/>
      <c r="KU638" s="1"/>
      <c r="KV638" s="1"/>
      <c r="KW638" s="1"/>
      <c r="KX638" s="1"/>
      <c r="KY638" s="1"/>
      <c r="KZ638" s="1"/>
      <c r="LA638" s="1"/>
      <c r="LB638" s="1"/>
      <c r="LC638" s="1"/>
      <c r="LD638" s="1"/>
      <c r="LE638" s="1"/>
      <c r="LF638" s="1"/>
      <c r="LG638" s="1"/>
      <c r="LH638" s="1"/>
      <c r="LI638" s="1"/>
      <c r="LJ638" s="1"/>
      <c r="LK638" s="1"/>
      <c r="LL638" s="1"/>
      <c r="LM638" s="1"/>
      <c r="LN638" s="1"/>
      <c r="LO638" s="1"/>
      <c r="LP638" s="1"/>
      <c r="LQ638" s="1"/>
      <c r="LR638" s="1"/>
      <c r="LS638" s="1"/>
      <c r="LT638" s="1"/>
      <c r="LU638" s="1"/>
      <c r="LV638" s="1"/>
      <c r="LW638" s="1"/>
      <c r="LX638" s="1"/>
      <c r="LY638" s="1"/>
      <c r="LZ638" s="1"/>
      <c r="MA638" s="1"/>
      <c r="MB638" s="1"/>
      <c r="MC638" s="1"/>
      <c r="MD638" s="1"/>
      <c r="ME638" s="1"/>
      <c r="MF638" s="1"/>
      <c r="MG638" s="1"/>
      <c r="MH638" s="1"/>
      <c r="MI638" s="1"/>
      <c r="MJ638" s="1"/>
      <c r="MK638" s="1"/>
      <c r="ML638" s="1"/>
      <c r="MM638" s="1"/>
      <c r="MN638" s="1"/>
      <c r="MO638" s="1"/>
      <c r="MP638" s="1"/>
      <c r="MQ638" s="1"/>
      <c r="MR638" s="1"/>
      <c r="MS638" s="1"/>
      <c r="MT638" s="1"/>
      <c r="MU638" s="1"/>
      <c r="MV638" s="1"/>
      <c r="MW638" s="1"/>
      <c r="MX638" s="1"/>
      <c r="MY638" s="1"/>
      <c r="MZ638" s="1"/>
      <c r="NA638" s="1"/>
      <c r="NB638" s="1"/>
      <c r="NC638" s="1"/>
      <c r="ND638" s="1"/>
      <c r="NE638" s="1"/>
      <c r="NF638" s="1"/>
      <c r="NG638" s="1"/>
      <c r="NH638" s="1"/>
      <c r="NI638" s="1"/>
      <c r="NJ638" s="1"/>
      <c r="NK638" s="1"/>
      <c r="NL638" s="1"/>
      <c r="NM638" s="1"/>
      <c r="NN638" s="1"/>
      <c r="NO638" s="1"/>
      <c r="NP638" s="1"/>
      <c r="NQ638" s="1"/>
      <c r="NR638" s="1"/>
      <c r="NS638" s="1"/>
      <c r="NT638" s="1"/>
      <c r="NU638" s="1"/>
      <c r="NV638" s="1"/>
      <c r="NW638" s="1"/>
      <c r="NX638" s="1"/>
      <c r="NY638" s="1"/>
      <c r="NZ638" s="1"/>
      <c r="OA638" s="1"/>
      <c r="OB638" s="1"/>
      <c r="OC638" s="1"/>
      <c r="OD638" s="1"/>
      <c r="OE638" s="1"/>
      <c r="OF638" s="1"/>
      <c r="OG638" s="1"/>
      <c r="OH638" s="1"/>
      <c r="OI638" s="1"/>
      <c r="OJ638" s="1"/>
      <c r="OK638" s="1"/>
      <c r="OL638" s="1"/>
      <c r="OM638" s="1"/>
      <c r="ON638" s="1"/>
      <c r="OO638" s="1"/>
      <c r="OP638" s="1"/>
      <c r="OQ638" s="1"/>
      <c r="OR638" s="1"/>
      <c r="OS638" s="1"/>
      <c r="OT638" s="1"/>
      <c r="OU638" s="1"/>
      <c r="OV638" s="1"/>
      <c r="OW638" s="1"/>
      <c r="OX638" s="1"/>
      <c r="OY638" s="1"/>
      <c r="OZ638" s="1"/>
      <c r="PA638" s="1"/>
      <c r="PB638" s="1"/>
      <c r="PC638" s="1"/>
      <c r="PD638" s="1"/>
      <c r="PE638" s="1"/>
      <c r="PF638" s="1"/>
      <c r="PG638" s="1"/>
      <c r="PH638" s="1"/>
      <c r="PI638" s="1"/>
      <c r="PJ638" s="1"/>
      <c r="PK638" s="1"/>
      <c r="PL638" s="1"/>
      <c r="PM638" s="1"/>
      <c r="PN638" s="1"/>
      <c r="PO638" s="1"/>
      <c r="PP638" s="1"/>
      <c r="PQ638" s="1"/>
      <c r="PR638" s="1"/>
      <c r="PS638" s="1"/>
      <c r="PT638" s="1"/>
      <c r="PU638" s="1"/>
      <c r="PV638" s="1"/>
      <c r="PW638" s="1"/>
      <c r="PX638" s="1"/>
      <c r="PY638" s="1"/>
      <c r="PZ638" s="1"/>
    </row>
    <row r="639" spans="2:442" s="36" customFormat="1" ht="64.5" customHeight="1" x14ac:dyDescent="0.3">
      <c r="B639" s="181"/>
      <c r="C639" s="181"/>
      <c r="D639" s="167"/>
      <c r="E639" s="166"/>
      <c r="F639" s="166"/>
      <c r="G639" s="166"/>
      <c r="H639" s="167"/>
      <c r="I639" s="167"/>
      <c r="J639" s="30" t="s">
        <v>127</v>
      </c>
      <c r="K639" s="15" t="s">
        <v>128</v>
      </c>
      <c r="L639" s="15" t="s">
        <v>85</v>
      </c>
      <c r="M639" s="54">
        <v>20</v>
      </c>
      <c r="N639" s="168"/>
      <c r="O639" s="181"/>
      <c r="P639" s="167"/>
      <c r="Q639" s="167"/>
      <c r="R639" s="170"/>
      <c r="S639" s="170"/>
      <c r="T639" s="171"/>
      <c r="U639" s="171"/>
      <c r="V639" s="252"/>
      <c r="W639" s="173"/>
      <c r="X639" s="173"/>
      <c r="Y639" s="252"/>
      <c r="Z639" s="173"/>
      <c r="AA639" s="173"/>
      <c r="AB639" s="252"/>
      <c r="AC639" s="168"/>
      <c r="AD639" s="175"/>
      <c r="AE639" s="175"/>
      <c r="AF639" s="167"/>
      <c r="AG639" s="168"/>
      <c r="AH639" s="386"/>
      <c r="AI639" s="386"/>
      <c r="AJ639" s="170"/>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c r="KW639" s="1"/>
      <c r="KX639" s="1"/>
      <c r="KY639" s="1"/>
      <c r="KZ639" s="1"/>
      <c r="LA639" s="1"/>
      <c r="LB639" s="1"/>
      <c r="LC639" s="1"/>
      <c r="LD639" s="1"/>
      <c r="LE639" s="1"/>
      <c r="LF639" s="1"/>
      <c r="LG639" s="1"/>
      <c r="LH639" s="1"/>
      <c r="LI639" s="1"/>
      <c r="LJ639" s="1"/>
      <c r="LK639" s="1"/>
      <c r="LL639" s="1"/>
      <c r="LM639" s="1"/>
      <c r="LN639" s="1"/>
      <c r="LO639" s="1"/>
      <c r="LP639" s="1"/>
      <c r="LQ639" s="1"/>
      <c r="LR639" s="1"/>
      <c r="LS639" s="1"/>
      <c r="LT639" s="1"/>
      <c r="LU639" s="1"/>
      <c r="LV639" s="1"/>
      <c r="LW639" s="1"/>
      <c r="LX639" s="1"/>
      <c r="LY639" s="1"/>
      <c r="LZ639" s="1"/>
      <c r="MA639" s="1"/>
      <c r="MB639" s="1"/>
      <c r="MC639" s="1"/>
      <c r="MD639" s="1"/>
      <c r="ME639" s="1"/>
      <c r="MF639" s="1"/>
      <c r="MG639" s="1"/>
      <c r="MH639" s="1"/>
      <c r="MI639" s="1"/>
      <c r="MJ639" s="1"/>
      <c r="MK639" s="1"/>
      <c r="ML639" s="1"/>
      <c r="MM639" s="1"/>
      <c r="MN639" s="1"/>
      <c r="MO639" s="1"/>
      <c r="MP639" s="1"/>
      <c r="MQ639" s="1"/>
      <c r="MR639" s="1"/>
      <c r="MS639" s="1"/>
      <c r="MT639" s="1"/>
      <c r="MU639" s="1"/>
      <c r="MV639" s="1"/>
      <c r="MW639" s="1"/>
      <c r="MX639" s="1"/>
      <c r="MY639" s="1"/>
      <c r="MZ639" s="1"/>
      <c r="NA639" s="1"/>
      <c r="NB639" s="1"/>
      <c r="NC639" s="1"/>
      <c r="ND639" s="1"/>
      <c r="NE639" s="1"/>
      <c r="NF639" s="1"/>
      <c r="NG639" s="1"/>
      <c r="NH639" s="1"/>
      <c r="NI639" s="1"/>
      <c r="NJ639" s="1"/>
      <c r="NK639" s="1"/>
      <c r="NL639" s="1"/>
      <c r="NM639" s="1"/>
      <c r="NN639" s="1"/>
      <c r="NO639" s="1"/>
      <c r="NP639" s="1"/>
      <c r="NQ639" s="1"/>
      <c r="NR639" s="1"/>
      <c r="NS639" s="1"/>
      <c r="NT639" s="1"/>
      <c r="NU639" s="1"/>
      <c r="NV639" s="1"/>
      <c r="NW639" s="1"/>
      <c r="NX639" s="1"/>
      <c r="NY639" s="1"/>
      <c r="NZ639" s="1"/>
      <c r="OA639" s="1"/>
      <c r="OB639" s="1"/>
      <c r="OC639" s="1"/>
      <c r="OD639" s="1"/>
      <c r="OE639" s="1"/>
      <c r="OF639" s="1"/>
      <c r="OG639" s="1"/>
      <c r="OH639" s="1"/>
      <c r="OI639" s="1"/>
      <c r="OJ639" s="1"/>
      <c r="OK639" s="1"/>
      <c r="OL639" s="1"/>
      <c r="OM639" s="1"/>
      <c r="ON639" s="1"/>
      <c r="OO639" s="1"/>
      <c r="OP639" s="1"/>
      <c r="OQ639" s="1"/>
      <c r="OR639" s="1"/>
      <c r="OS639" s="1"/>
      <c r="OT639" s="1"/>
      <c r="OU639" s="1"/>
      <c r="OV639" s="1"/>
      <c r="OW639" s="1"/>
      <c r="OX639" s="1"/>
      <c r="OY639" s="1"/>
      <c r="OZ639" s="1"/>
      <c r="PA639" s="1"/>
      <c r="PB639" s="1"/>
      <c r="PC639" s="1"/>
      <c r="PD639" s="1"/>
      <c r="PE639" s="1"/>
      <c r="PF639" s="1"/>
      <c r="PG639" s="1"/>
      <c r="PH639" s="1"/>
      <c r="PI639" s="1"/>
      <c r="PJ639" s="1"/>
      <c r="PK639" s="1"/>
      <c r="PL639" s="1"/>
      <c r="PM639" s="1"/>
      <c r="PN639" s="1"/>
      <c r="PO639" s="1"/>
      <c r="PP639" s="1"/>
      <c r="PQ639" s="1"/>
      <c r="PR639" s="1"/>
      <c r="PS639" s="1"/>
      <c r="PT639" s="1"/>
      <c r="PU639" s="1"/>
      <c r="PV639" s="1"/>
      <c r="PW639" s="1"/>
      <c r="PX639" s="1"/>
      <c r="PY639" s="1"/>
      <c r="PZ639" s="1"/>
    </row>
    <row r="640" spans="2:442" s="36" customFormat="1" ht="91" x14ac:dyDescent="0.3">
      <c r="B640" s="179" t="s">
        <v>805</v>
      </c>
      <c r="C640" s="179" t="s">
        <v>808</v>
      </c>
      <c r="D640" s="167" t="s">
        <v>811</v>
      </c>
      <c r="E640" s="166" t="s">
        <v>67</v>
      </c>
      <c r="F640" s="166" t="s">
        <v>134</v>
      </c>
      <c r="G640" s="166" t="s">
        <v>147</v>
      </c>
      <c r="H640" s="167" t="s">
        <v>70</v>
      </c>
      <c r="I640" s="167" t="s">
        <v>79</v>
      </c>
      <c r="J640" s="12" t="s">
        <v>212</v>
      </c>
      <c r="K640" s="8" t="s">
        <v>107</v>
      </c>
      <c r="L640" s="8" t="s">
        <v>86</v>
      </c>
      <c r="M640" s="8">
        <v>40</v>
      </c>
      <c r="N640" s="168" t="s">
        <v>108</v>
      </c>
      <c r="O640" s="179" t="s">
        <v>353</v>
      </c>
      <c r="P640" s="167" t="s">
        <v>75</v>
      </c>
      <c r="Q640" s="167" t="s">
        <v>76</v>
      </c>
      <c r="R640" s="170" t="s">
        <v>77</v>
      </c>
      <c r="S640" s="170" t="s">
        <v>109</v>
      </c>
      <c r="T640" s="171">
        <f>V640+Y640</f>
        <v>475944</v>
      </c>
      <c r="U640" s="171">
        <f>+T640/M641</f>
        <v>475944</v>
      </c>
      <c r="V640" s="252">
        <v>404552.4</v>
      </c>
      <c r="W640" s="173" t="s">
        <v>79</v>
      </c>
      <c r="X640" s="173" t="s">
        <v>79</v>
      </c>
      <c r="Y640" s="252">
        <v>71391.599999999991</v>
      </c>
      <c r="Z640" s="173" t="s">
        <v>98</v>
      </c>
      <c r="AA640" s="173" t="s">
        <v>79</v>
      </c>
      <c r="AB640" s="252">
        <v>84056</v>
      </c>
      <c r="AC640" s="168" t="s">
        <v>149</v>
      </c>
      <c r="AD640" s="175" t="s">
        <v>79</v>
      </c>
      <c r="AE640" s="175">
        <f>V640+Y640</f>
        <v>475944</v>
      </c>
      <c r="AF640" s="168" t="s">
        <v>79</v>
      </c>
      <c r="AG640" s="168" t="s">
        <v>33</v>
      </c>
      <c r="AH640" s="384" t="s">
        <v>165</v>
      </c>
      <c r="AI640" s="384" t="s">
        <v>303</v>
      </c>
      <c r="AJ640" s="170"/>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c r="KW640" s="1"/>
      <c r="KX640" s="1"/>
      <c r="KY640" s="1"/>
      <c r="KZ640" s="1"/>
      <c r="LA640" s="1"/>
      <c r="LB640" s="1"/>
      <c r="LC640" s="1"/>
      <c r="LD640" s="1"/>
      <c r="LE640" s="1"/>
      <c r="LF640" s="1"/>
      <c r="LG640" s="1"/>
      <c r="LH640" s="1"/>
      <c r="LI640" s="1"/>
      <c r="LJ640" s="1"/>
      <c r="LK640" s="1"/>
      <c r="LL640" s="1"/>
      <c r="LM640" s="1"/>
      <c r="LN640" s="1"/>
      <c r="LO640" s="1"/>
      <c r="LP640" s="1"/>
      <c r="LQ640" s="1"/>
      <c r="LR640" s="1"/>
      <c r="LS640" s="1"/>
      <c r="LT640" s="1"/>
      <c r="LU640" s="1"/>
      <c r="LV640" s="1"/>
      <c r="LW640" s="1"/>
      <c r="LX640" s="1"/>
      <c r="LY640" s="1"/>
      <c r="LZ640" s="1"/>
      <c r="MA640" s="1"/>
      <c r="MB640" s="1"/>
      <c r="MC640" s="1"/>
      <c r="MD640" s="1"/>
      <c r="ME640" s="1"/>
      <c r="MF640" s="1"/>
      <c r="MG640" s="1"/>
      <c r="MH640" s="1"/>
      <c r="MI640" s="1"/>
      <c r="MJ640" s="1"/>
      <c r="MK640" s="1"/>
      <c r="ML640" s="1"/>
      <c r="MM640" s="1"/>
      <c r="MN640" s="1"/>
      <c r="MO640" s="1"/>
      <c r="MP640" s="1"/>
      <c r="MQ640" s="1"/>
      <c r="MR640" s="1"/>
      <c r="MS640" s="1"/>
      <c r="MT640" s="1"/>
      <c r="MU640" s="1"/>
      <c r="MV640" s="1"/>
      <c r="MW640" s="1"/>
      <c r="MX640" s="1"/>
      <c r="MY640" s="1"/>
      <c r="MZ640" s="1"/>
      <c r="NA640" s="1"/>
      <c r="NB640" s="1"/>
      <c r="NC640" s="1"/>
      <c r="ND640" s="1"/>
      <c r="NE640" s="1"/>
      <c r="NF640" s="1"/>
      <c r="NG640" s="1"/>
      <c r="NH640" s="1"/>
      <c r="NI640" s="1"/>
      <c r="NJ640" s="1"/>
      <c r="NK640" s="1"/>
      <c r="NL640" s="1"/>
      <c r="NM640" s="1"/>
      <c r="NN640" s="1"/>
      <c r="NO640" s="1"/>
      <c r="NP640" s="1"/>
      <c r="NQ640" s="1"/>
      <c r="NR640" s="1"/>
      <c r="NS640" s="1"/>
      <c r="NT640" s="1"/>
      <c r="NU640" s="1"/>
      <c r="NV640" s="1"/>
      <c r="NW640" s="1"/>
      <c r="NX640" s="1"/>
      <c r="NY640" s="1"/>
      <c r="NZ640" s="1"/>
      <c r="OA640" s="1"/>
      <c r="OB640" s="1"/>
      <c r="OC640" s="1"/>
      <c r="OD640" s="1"/>
      <c r="OE640" s="1"/>
      <c r="OF640" s="1"/>
      <c r="OG640" s="1"/>
      <c r="OH640" s="1"/>
      <c r="OI640" s="1"/>
      <c r="OJ640" s="1"/>
      <c r="OK640" s="1"/>
      <c r="OL640" s="1"/>
      <c r="OM640" s="1"/>
      <c r="ON640" s="1"/>
      <c r="OO640" s="1"/>
      <c r="OP640" s="1"/>
      <c r="OQ640" s="1"/>
      <c r="OR640" s="1"/>
      <c r="OS640" s="1"/>
      <c r="OT640" s="1"/>
      <c r="OU640" s="1"/>
      <c r="OV640" s="1"/>
      <c r="OW640" s="1"/>
      <c r="OX640" s="1"/>
      <c r="OY640" s="1"/>
      <c r="OZ640" s="1"/>
      <c r="PA640" s="1"/>
      <c r="PB640" s="1"/>
      <c r="PC640" s="1"/>
      <c r="PD640" s="1"/>
      <c r="PE640" s="1"/>
      <c r="PF640" s="1"/>
      <c r="PG640" s="1"/>
      <c r="PH640" s="1"/>
      <c r="PI640" s="1"/>
      <c r="PJ640" s="1"/>
      <c r="PK640" s="1"/>
      <c r="PL640" s="1"/>
      <c r="PM640" s="1"/>
      <c r="PN640" s="1"/>
      <c r="PO640" s="1"/>
      <c r="PP640" s="1"/>
      <c r="PQ640" s="1"/>
      <c r="PR640" s="1"/>
      <c r="PS640" s="1"/>
      <c r="PT640" s="1"/>
      <c r="PU640" s="1"/>
      <c r="PV640" s="1"/>
      <c r="PW640" s="1"/>
      <c r="PX640" s="1"/>
      <c r="PY640" s="1"/>
      <c r="PZ640" s="1"/>
    </row>
    <row r="641" spans="1:442" s="36" customFormat="1" ht="64.5" customHeight="1" x14ac:dyDescent="0.3">
      <c r="B641" s="180"/>
      <c r="C641" s="180"/>
      <c r="D641" s="167"/>
      <c r="E641" s="166"/>
      <c r="F641" s="166"/>
      <c r="G641" s="166"/>
      <c r="H641" s="167"/>
      <c r="I641" s="167"/>
      <c r="J641" s="12" t="s">
        <v>111</v>
      </c>
      <c r="K641" s="8" t="s">
        <v>112</v>
      </c>
      <c r="L641" s="8" t="s">
        <v>85</v>
      </c>
      <c r="M641" s="8">
        <v>1</v>
      </c>
      <c r="N641" s="168"/>
      <c r="O641" s="180"/>
      <c r="P641" s="167"/>
      <c r="Q641" s="167"/>
      <c r="R641" s="170"/>
      <c r="S641" s="170"/>
      <c r="T641" s="171"/>
      <c r="U641" s="171"/>
      <c r="V641" s="252"/>
      <c r="W641" s="173"/>
      <c r="X641" s="173"/>
      <c r="Y641" s="252"/>
      <c r="Z641" s="173"/>
      <c r="AA641" s="173"/>
      <c r="AB641" s="252"/>
      <c r="AC641" s="168"/>
      <c r="AD641" s="175"/>
      <c r="AE641" s="175"/>
      <c r="AF641" s="167"/>
      <c r="AG641" s="168"/>
      <c r="AH641" s="385"/>
      <c r="AI641" s="385"/>
      <c r="AJ641" s="170"/>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c r="KW641" s="1"/>
      <c r="KX641" s="1"/>
      <c r="KY641" s="1"/>
      <c r="KZ641" s="1"/>
      <c r="LA641" s="1"/>
      <c r="LB641" s="1"/>
      <c r="LC641" s="1"/>
      <c r="LD641" s="1"/>
      <c r="LE641" s="1"/>
      <c r="LF641" s="1"/>
      <c r="LG641" s="1"/>
      <c r="LH641" s="1"/>
      <c r="LI641" s="1"/>
      <c r="LJ641" s="1"/>
      <c r="LK641" s="1"/>
      <c r="LL641" s="1"/>
      <c r="LM641" s="1"/>
      <c r="LN641" s="1"/>
      <c r="LO641" s="1"/>
      <c r="LP641" s="1"/>
      <c r="LQ641" s="1"/>
      <c r="LR641" s="1"/>
      <c r="LS641" s="1"/>
      <c r="LT641" s="1"/>
      <c r="LU641" s="1"/>
      <c r="LV641" s="1"/>
      <c r="LW641" s="1"/>
      <c r="LX641" s="1"/>
      <c r="LY641" s="1"/>
      <c r="LZ641" s="1"/>
      <c r="MA641" s="1"/>
      <c r="MB641" s="1"/>
      <c r="MC641" s="1"/>
      <c r="MD641" s="1"/>
      <c r="ME641" s="1"/>
      <c r="MF641" s="1"/>
      <c r="MG641" s="1"/>
      <c r="MH641" s="1"/>
      <c r="MI641" s="1"/>
      <c r="MJ641" s="1"/>
      <c r="MK641" s="1"/>
      <c r="ML641" s="1"/>
      <c r="MM641" s="1"/>
      <c r="MN641" s="1"/>
      <c r="MO641" s="1"/>
      <c r="MP641" s="1"/>
      <c r="MQ641" s="1"/>
      <c r="MR641" s="1"/>
      <c r="MS641" s="1"/>
      <c r="MT641" s="1"/>
      <c r="MU641" s="1"/>
      <c r="MV641" s="1"/>
      <c r="MW641" s="1"/>
      <c r="MX641" s="1"/>
      <c r="MY641" s="1"/>
      <c r="MZ641" s="1"/>
      <c r="NA641" s="1"/>
      <c r="NB641" s="1"/>
      <c r="NC641" s="1"/>
      <c r="ND641" s="1"/>
      <c r="NE641" s="1"/>
      <c r="NF641" s="1"/>
      <c r="NG641" s="1"/>
      <c r="NH641" s="1"/>
      <c r="NI641" s="1"/>
      <c r="NJ641" s="1"/>
      <c r="NK641" s="1"/>
      <c r="NL641" s="1"/>
      <c r="NM641" s="1"/>
      <c r="NN641" s="1"/>
      <c r="NO641" s="1"/>
      <c r="NP641" s="1"/>
      <c r="NQ641" s="1"/>
      <c r="NR641" s="1"/>
      <c r="NS641" s="1"/>
      <c r="NT641" s="1"/>
      <c r="NU641" s="1"/>
      <c r="NV641" s="1"/>
      <c r="NW641" s="1"/>
      <c r="NX641" s="1"/>
      <c r="NY641" s="1"/>
      <c r="NZ641" s="1"/>
      <c r="OA641" s="1"/>
      <c r="OB641" s="1"/>
      <c r="OC641" s="1"/>
      <c r="OD641" s="1"/>
      <c r="OE641" s="1"/>
      <c r="OF641" s="1"/>
      <c r="OG641" s="1"/>
      <c r="OH641" s="1"/>
      <c r="OI641" s="1"/>
      <c r="OJ641" s="1"/>
      <c r="OK641" s="1"/>
      <c r="OL641" s="1"/>
      <c r="OM641" s="1"/>
      <c r="ON641" s="1"/>
      <c r="OO641" s="1"/>
      <c r="OP641" s="1"/>
      <c r="OQ641" s="1"/>
      <c r="OR641" s="1"/>
      <c r="OS641" s="1"/>
      <c r="OT641" s="1"/>
      <c r="OU641" s="1"/>
      <c r="OV641" s="1"/>
      <c r="OW641" s="1"/>
      <c r="OX641" s="1"/>
      <c r="OY641" s="1"/>
      <c r="OZ641" s="1"/>
      <c r="PA641" s="1"/>
      <c r="PB641" s="1"/>
      <c r="PC641" s="1"/>
      <c r="PD641" s="1"/>
      <c r="PE641" s="1"/>
      <c r="PF641" s="1"/>
      <c r="PG641" s="1"/>
      <c r="PH641" s="1"/>
      <c r="PI641" s="1"/>
      <c r="PJ641" s="1"/>
      <c r="PK641" s="1"/>
      <c r="PL641" s="1"/>
      <c r="PM641" s="1"/>
      <c r="PN641" s="1"/>
      <c r="PO641" s="1"/>
      <c r="PP641" s="1"/>
      <c r="PQ641" s="1"/>
      <c r="PR641" s="1"/>
      <c r="PS641" s="1"/>
      <c r="PT641" s="1"/>
      <c r="PU641" s="1"/>
      <c r="PV641" s="1"/>
      <c r="PW641" s="1"/>
      <c r="PX641" s="1"/>
      <c r="PY641" s="1"/>
      <c r="PZ641" s="1"/>
    </row>
    <row r="642" spans="1:442" s="36" customFormat="1" ht="64.5" customHeight="1" x14ac:dyDescent="0.3">
      <c r="B642" s="181"/>
      <c r="C642" s="181"/>
      <c r="D642" s="167"/>
      <c r="E642" s="166"/>
      <c r="F642" s="166"/>
      <c r="G642" s="166"/>
      <c r="H642" s="167"/>
      <c r="I642" s="167"/>
      <c r="J642" s="30" t="s">
        <v>127</v>
      </c>
      <c r="K642" s="15" t="s">
        <v>128</v>
      </c>
      <c r="L642" s="15" t="s">
        <v>85</v>
      </c>
      <c r="M642" s="54">
        <v>225</v>
      </c>
      <c r="N642" s="168"/>
      <c r="O642" s="181"/>
      <c r="P642" s="167"/>
      <c r="Q642" s="167"/>
      <c r="R642" s="170"/>
      <c r="S642" s="170"/>
      <c r="T642" s="171"/>
      <c r="U642" s="171"/>
      <c r="V642" s="252"/>
      <c r="W642" s="173"/>
      <c r="X642" s="173"/>
      <c r="Y642" s="252"/>
      <c r="Z642" s="173"/>
      <c r="AA642" s="173"/>
      <c r="AB642" s="252"/>
      <c r="AC642" s="168"/>
      <c r="AD642" s="175"/>
      <c r="AE642" s="175"/>
      <c r="AF642" s="167"/>
      <c r="AG642" s="168"/>
      <c r="AH642" s="386"/>
      <c r="AI642" s="386"/>
      <c r="AJ642" s="170"/>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c r="KW642" s="1"/>
      <c r="KX642" s="1"/>
      <c r="KY642" s="1"/>
      <c r="KZ642" s="1"/>
      <c r="LA642" s="1"/>
      <c r="LB642" s="1"/>
      <c r="LC642" s="1"/>
      <c r="LD642" s="1"/>
      <c r="LE642" s="1"/>
      <c r="LF642" s="1"/>
      <c r="LG642" s="1"/>
      <c r="LH642" s="1"/>
      <c r="LI642" s="1"/>
      <c r="LJ642" s="1"/>
      <c r="LK642" s="1"/>
      <c r="LL642" s="1"/>
      <c r="LM642" s="1"/>
      <c r="LN642" s="1"/>
      <c r="LO642" s="1"/>
      <c r="LP642" s="1"/>
      <c r="LQ642" s="1"/>
      <c r="LR642" s="1"/>
      <c r="LS642" s="1"/>
      <c r="LT642" s="1"/>
      <c r="LU642" s="1"/>
      <c r="LV642" s="1"/>
      <c r="LW642" s="1"/>
      <c r="LX642" s="1"/>
      <c r="LY642" s="1"/>
      <c r="LZ642" s="1"/>
      <c r="MA642" s="1"/>
      <c r="MB642" s="1"/>
      <c r="MC642" s="1"/>
      <c r="MD642" s="1"/>
      <c r="ME642" s="1"/>
      <c r="MF642" s="1"/>
      <c r="MG642" s="1"/>
      <c r="MH642" s="1"/>
      <c r="MI642" s="1"/>
      <c r="MJ642" s="1"/>
      <c r="MK642" s="1"/>
      <c r="ML642" s="1"/>
      <c r="MM642" s="1"/>
      <c r="MN642" s="1"/>
      <c r="MO642" s="1"/>
      <c r="MP642" s="1"/>
      <c r="MQ642" s="1"/>
      <c r="MR642" s="1"/>
      <c r="MS642" s="1"/>
      <c r="MT642" s="1"/>
      <c r="MU642" s="1"/>
      <c r="MV642" s="1"/>
      <c r="MW642" s="1"/>
      <c r="MX642" s="1"/>
      <c r="MY642" s="1"/>
      <c r="MZ642" s="1"/>
      <c r="NA642" s="1"/>
      <c r="NB642" s="1"/>
      <c r="NC642" s="1"/>
      <c r="ND642" s="1"/>
      <c r="NE642" s="1"/>
      <c r="NF642" s="1"/>
      <c r="NG642" s="1"/>
      <c r="NH642" s="1"/>
      <c r="NI642" s="1"/>
      <c r="NJ642" s="1"/>
      <c r="NK642" s="1"/>
      <c r="NL642" s="1"/>
      <c r="NM642" s="1"/>
      <c r="NN642" s="1"/>
      <c r="NO642" s="1"/>
      <c r="NP642" s="1"/>
      <c r="NQ642" s="1"/>
      <c r="NR642" s="1"/>
      <c r="NS642" s="1"/>
      <c r="NT642" s="1"/>
      <c r="NU642" s="1"/>
      <c r="NV642" s="1"/>
      <c r="NW642" s="1"/>
      <c r="NX642" s="1"/>
      <c r="NY642" s="1"/>
      <c r="NZ642" s="1"/>
      <c r="OA642" s="1"/>
      <c r="OB642" s="1"/>
      <c r="OC642" s="1"/>
      <c r="OD642" s="1"/>
      <c r="OE642" s="1"/>
      <c r="OF642" s="1"/>
      <c r="OG642" s="1"/>
      <c r="OH642" s="1"/>
      <c r="OI642" s="1"/>
      <c r="OJ642" s="1"/>
      <c r="OK642" s="1"/>
      <c r="OL642" s="1"/>
      <c r="OM642" s="1"/>
      <c r="ON642" s="1"/>
      <c r="OO642" s="1"/>
      <c r="OP642" s="1"/>
      <c r="OQ642" s="1"/>
      <c r="OR642" s="1"/>
      <c r="OS642" s="1"/>
      <c r="OT642" s="1"/>
      <c r="OU642" s="1"/>
      <c r="OV642" s="1"/>
      <c r="OW642" s="1"/>
      <c r="OX642" s="1"/>
      <c r="OY642" s="1"/>
      <c r="OZ642" s="1"/>
      <c r="PA642" s="1"/>
      <c r="PB642" s="1"/>
      <c r="PC642" s="1"/>
      <c r="PD642" s="1"/>
      <c r="PE642" s="1"/>
      <c r="PF642" s="1"/>
      <c r="PG642" s="1"/>
      <c r="PH642" s="1"/>
      <c r="PI642" s="1"/>
      <c r="PJ642" s="1"/>
      <c r="PK642" s="1"/>
      <c r="PL642" s="1"/>
      <c r="PM642" s="1"/>
      <c r="PN642" s="1"/>
      <c r="PO642" s="1"/>
      <c r="PP642" s="1"/>
      <c r="PQ642" s="1"/>
      <c r="PR642" s="1"/>
      <c r="PS642" s="1"/>
      <c r="PT642" s="1"/>
      <c r="PU642" s="1"/>
      <c r="PV642" s="1"/>
      <c r="PW642" s="1"/>
      <c r="PX642" s="1"/>
      <c r="PY642" s="1"/>
      <c r="PZ642" s="1"/>
    </row>
    <row r="643" spans="1:442" s="36" customFormat="1" ht="64.5" customHeight="1" x14ac:dyDescent="0.3">
      <c r="B643" s="179" t="s">
        <v>806</v>
      </c>
      <c r="C643" s="179" t="s">
        <v>813</v>
      </c>
      <c r="D643" s="167" t="s">
        <v>66</v>
      </c>
      <c r="E643" s="166" t="s">
        <v>67</v>
      </c>
      <c r="F643" s="166" t="s">
        <v>132</v>
      </c>
      <c r="G643" s="166" t="s">
        <v>69</v>
      </c>
      <c r="H643" s="167" t="s">
        <v>70</v>
      </c>
      <c r="I643" s="167" t="s">
        <v>79</v>
      </c>
      <c r="J643" s="12" t="s">
        <v>113</v>
      </c>
      <c r="K643" s="8" t="s">
        <v>114</v>
      </c>
      <c r="L643" s="8" t="s">
        <v>115</v>
      </c>
      <c r="M643" s="68">
        <v>1.1399999999999999</v>
      </c>
      <c r="N643" s="168" t="s">
        <v>108</v>
      </c>
      <c r="O643" s="179" t="s">
        <v>301</v>
      </c>
      <c r="P643" s="179" t="s">
        <v>75</v>
      </c>
      <c r="Q643" s="179" t="s">
        <v>76</v>
      </c>
      <c r="R643" s="179" t="s">
        <v>77</v>
      </c>
      <c r="S643" s="179" t="s">
        <v>109</v>
      </c>
      <c r="T643" s="276">
        <f>+V643+Y643</f>
        <v>84990</v>
      </c>
      <c r="U643" s="276">
        <f>+T643/2</f>
        <v>42495</v>
      </c>
      <c r="V643" s="208">
        <v>72241.5</v>
      </c>
      <c r="W643" s="208" t="s">
        <v>98</v>
      </c>
      <c r="X643" s="208" t="s">
        <v>98</v>
      </c>
      <c r="Y643" s="208">
        <v>12748.499999999998</v>
      </c>
      <c r="Z643" s="191"/>
      <c r="AA643" s="191"/>
      <c r="AB643" s="191">
        <v>15010.000000000002</v>
      </c>
      <c r="AC643" s="191" t="s">
        <v>80</v>
      </c>
      <c r="AD643" s="179" t="s">
        <v>98</v>
      </c>
      <c r="AE643" s="208">
        <f>+V643+Y643</f>
        <v>84990</v>
      </c>
      <c r="AF643" s="179" t="s">
        <v>98</v>
      </c>
      <c r="AG643" s="191" t="s">
        <v>33</v>
      </c>
      <c r="AH643" s="384" t="s">
        <v>365</v>
      </c>
      <c r="AI643" s="384" t="s">
        <v>253</v>
      </c>
      <c r="AJ643" s="179"/>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c r="KW643" s="1"/>
      <c r="KX643" s="1"/>
      <c r="KY643" s="1"/>
      <c r="KZ643" s="1"/>
      <c r="LA643" s="1"/>
      <c r="LB643" s="1"/>
      <c r="LC643" s="1"/>
      <c r="LD643" s="1"/>
      <c r="LE643" s="1"/>
      <c r="LF643" s="1"/>
      <c r="LG643" s="1"/>
      <c r="LH643" s="1"/>
      <c r="LI643" s="1"/>
      <c r="LJ643" s="1"/>
      <c r="LK643" s="1"/>
      <c r="LL643" s="1"/>
      <c r="LM643" s="1"/>
      <c r="LN643" s="1"/>
      <c r="LO643" s="1"/>
      <c r="LP643" s="1"/>
      <c r="LQ643" s="1"/>
      <c r="LR643" s="1"/>
      <c r="LS643" s="1"/>
      <c r="LT643" s="1"/>
      <c r="LU643" s="1"/>
      <c r="LV643" s="1"/>
      <c r="LW643" s="1"/>
      <c r="LX643" s="1"/>
      <c r="LY643" s="1"/>
      <c r="LZ643" s="1"/>
      <c r="MA643" s="1"/>
      <c r="MB643" s="1"/>
      <c r="MC643" s="1"/>
      <c r="MD643" s="1"/>
      <c r="ME643" s="1"/>
      <c r="MF643" s="1"/>
      <c r="MG643" s="1"/>
      <c r="MH643" s="1"/>
      <c r="MI643" s="1"/>
      <c r="MJ643" s="1"/>
      <c r="MK643" s="1"/>
      <c r="ML643" s="1"/>
      <c r="MM643" s="1"/>
      <c r="MN643" s="1"/>
      <c r="MO643" s="1"/>
      <c r="MP643" s="1"/>
      <c r="MQ643" s="1"/>
      <c r="MR643" s="1"/>
      <c r="MS643" s="1"/>
      <c r="MT643" s="1"/>
      <c r="MU643" s="1"/>
      <c r="MV643" s="1"/>
      <c r="MW643" s="1"/>
      <c r="MX643" s="1"/>
      <c r="MY643" s="1"/>
      <c r="MZ643" s="1"/>
      <c r="NA643" s="1"/>
      <c r="NB643" s="1"/>
      <c r="NC643" s="1"/>
      <c r="ND643" s="1"/>
      <c r="NE643" s="1"/>
      <c r="NF643" s="1"/>
      <c r="NG643" s="1"/>
      <c r="NH643" s="1"/>
      <c r="NI643" s="1"/>
      <c r="NJ643" s="1"/>
      <c r="NK643" s="1"/>
      <c r="NL643" s="1"/>
      <c r="NM643" s="1"/>
      <c r="NN643" s="1"/>
      <c r="NO643" s="1"/>
      <c r="NP643" s="1"/>
      <c r="NQ643" s="1"/>
      <c r="NR643" s="1"/>
      <c r="NS643" s="1"/>
      <c r="NT643" s="1"/>
      <c r="NU643" s="1"/>
      <c r="NV643" s="1"/>
      <c r="NW643" s="1"/>
      <c r="NX643" s="1"/>
      <c r="NY643" s="1"/>
      <c r="NZ643" s="1"/>
      <c r="OA643" s="1"/>
      <c r="OB643" s="1"/>
      <c r="OC643" s="1"/>
      <c r="OD643" s="1"/>
      <c r="OE643" s="1"/>
      <c r="OF643" s="1"/>
      <c r="OG643" s="1"/>
      <c r="OH643" s="1"/>
      <c r="OI643" s="1"/>
      <c r="OJ643" s="1"/>
      <c r="OK643" s="1"/>
      <c r="OL643" s="1"/>
      <c r="OM643" s="1"/>
      <c r="ON643" s="1"/>
      <c r="OO643" s="1"/>
      <c r="OP643" s="1"/>
      <c r="OQ643" s="1"/>
      <c r="OR643" s="1"/>
      <c r="OS643" s="1"/>
      <c r="OT643" s="1"/>
      <c r="OU643" s="1"/>
      <c r="OV643" s="1"/>
      <c r="OW643" s="1"/>
      <c r="OX643" s="1"/>
      <c r="OY643" s="1"/>
      <c r="OZ643" s="1"/>
      <c r="PA643" s="1"/>
      <c r="PB643" s="1"/>
      <c r="PC643" s="1"/>
      <c r="PD643" s="1"/>
      <c r="PE643" s="1"/>
      <c r="PF643" s="1"/>
      <c r="PG643" s="1"/>
      <c r="PH643" s="1"/>
      <c r="PI643" s="1"/>
      <c r="PJ643" s="1"/>
      <c r="PK643" s="1"/>
      <c r="PL643" s="1"/>
      <c r="PM643" s="1"/>
      <c r="PN643" s="1"/>
      <c r="PO643" s="1"/>
      <c r="PP643" s="1"/>
      <c r="PQ643" s="1"/>
      <c r="PR643" s="1"/>
      <c r="PS643" s="1"/>
      <c r="PT643" s="1"/>
      <c r="PU643" s="1"/>
      <c r="PV643" s="1"/>
      <c r="PW643" s="1"/>
      <c r="PX643" s="1"/>
      <c r="PY643" s="1"/>
      <c r="PZ643" s="1"/>
    </row>
    <row r="644" spans="1:442" s="36" customFormat="1" ht="52" x14ac:dyDescent="0.3">
      <c r="B644" s="180"/>
      <c r="C644" s="180"/>
      <c r="D644" s="167"/>
      <c r="E644" s="166"/>
      <c r="F644" s="166"/>
      <c r="G644" s="166"/>
      <c r="H644" s="167"/>
      <c r="I644" s="167"/>
      <c r="J644" s="12" t="s">
        <v>116</v>
      </c>
      <c r="K644" s="8" t="s">
        <v>117</v>
      </c>
      <c r="L644" s="8" t="s">
        <v>85</v>
      </c>
      <c r="M644" s="68">
        <v>2</v>
      </c>
      <c r="N644" s="168"/>
      <c r="O644" s="180"/>
      <c r="P644" s="180"/>
      <c r="Q644" s="180"/>
      <c r="R644" s="180"/>
      <c r="S644" s="180"/>
      <c r="T644" s="277"/>
      <c r="U644" s="277"/>
      <c r="V644" s="209"/>
      <c r="W644" s="209"/>
      <c r="X644" s="209"/>
      <c r="Y644" s="209"/>
      <c r="Z644" s="192"/>
      <c r="AA644" s="192"/>
      <c r="AB644" s="192"/>
      <c r="AC644" s="192"/>
      <c r="AD644" s="180"/>
      <c r="AE644" s="209"/>
      <c r="AF644" s="180"/>
      <c r="AG644" s="192"/>
      <c r="AH644" s="385"/>
      <c r="AI644" s="385"/>
      <c r="AJ644" s="180"/>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c r="KW644" s="1"/>
      <c r="KX644" s="1"/>
      <c r="KY644" s="1"/>
      <c r="KZ644" s="1"/>
      <c r="LA644" s="1"/>
      <c r="LB644" s="1"/>
      <c r="LC644" s="1"/>
      <c r="LD644" s="1"/>
      <c r="LE644" s="1"/>
      <c r="LF644" s="1"/>
      <c r="LG644" s="1"/>
      <c r="LH644" s="1"/>
      <c r="LI644" s="1"/>
      <c r="LJ644" s="1"/>
      <c r="LK644" s="1"/>
      <c r="LL644" s="1"/>
      <c r="LM644" s="1"/>
      <c r="LN644" s="1"/>
      <c r="LO644" s="1"/>
      <c r="LP644" s="1"/>
      <c r="LQ644" s="1"/>
      <c r="LR644" s="1"/>
      <c r="LS644" s="1"/>
      <c r="LT644" s="1"/>
      <c r="LU644" s="1"/>
      <c r="LV644" s="1"/>
      <c r="LW644" s="1"/>
      <c r="LX644" s="1"/>
      <c r="LY644" s="1"/>
      <c r="LZ644" s="1"/>
      <c r="MA644" s="1"/>
      <c r="MB644" s="1"/>
      <c r="MC644" s="1"/>
      <c r="MD644" s="1"/>
      <c r="ME644" s="1"/>
      <c r="MF644" s="1"/>
      <c r="MG644" s="1"/>
      <c r="MH644" s="1"/>
      <c r="MI644" s="1"/>
      <c r="MJ644" s="1"/>
      <c r="MK644" s="1"/>
      <c r="ML644" s="1"/>
      <c r="MM644" s="1"/>
      <c r="MN644" s="1"/>
      <c r="MO644" s="1"/>
      <c r="MP644" s="1"/>
      <c r="MQ644" s="1"/>
      <c r="MR644" s="1"/>
      <c r="MS644" s="1"/>
      <c r="MT644" s="1"/>
      <c r="MU644" s="1"/>
      <c r="MV644" s="1"/>
      <c r="MW644" s="1"/>
      <c r="MX644" s="1"/>
      <c r="MY644" s="1"/>
      <c r="MZ644" s="1"/>
      <c r="NA644" s="1"/>
      <c r="NB644" s="1"/>
      <c r="NC644" s="1"/>
      <c r="ND644" s="1"/>
      <c r="NE644" s="1"/>
      <c r="NF644" s="1"/>
      <c r="NG644" s="1"/>
      <c r="NH644" s="1"/>
      <c r="NI644" s="1"/>
      <c r="NJ644" s="1"/>
      <c r="NK644" s="1"/>
      <c r="NL644" s="1"/>
      <c r="NM644" s="1"/>
      <c r="NN644" s="1"/>
      <c r="NO644" s="1"/>
      <c r="NP644" s="1"/>
      <c r="NQ644" s="1"/>
      <c r="NR644" s="1"/>
      <c r="NS644" s="1"/>
      <c r="NT644" s="1"/>
      <c r="NU644" s="1"/>
      <c r="NV644" s="1"/>
      <c r="NW644" s="1"/>
      <c r="NX644" s="1"/>
      <c r="NY644" s="1"/>
      <c r="NZ644" s="1"/>
      <c r="OA644" s="1"/>
      <c r="OB644" s="1"/>
      <c r="OC644" s="1"/>
      <c r="OD644" s="1"/>
      <c r="OE644" s="1"/>
      <c r="OF644" s="1"/>
      <c r="OG644" s="1"/>
      <c r="OH644" s="1"/>
      <c r="OI644" s="1"/>
      <c r="OJ644" s="1"/>
      <c r="OK644" s="1"/>
      <c r="OL644" s="1"/>
      <c r="OM644" s="1"/>
      <c r="ON644" s="1"/>
      <c r="OO644" s="1"/>
      <c r="OP644" s="1"/>
      <c r="OQ644" s="1"/>
      <c r="OR644" s="1"/>
      <c r="OS644" s="1"/>
      <c r="OT644" s="1"/>
      <c r="OU644" s="1"/>
      <c r="OV644" s="1"/>
      <c r="OW644" s="1"/>
      <c r="OX644" s="1"/>
      <c r="OY644" s="1"/>
      <c r="OZ644" s="1"/>
      <c r="PA644" s="1"/>
      <c r="PB644" s="1"/>
      <c r="PC644" s="1"/>
      <c r="PD644" s="1"/>
      <c r="PE644" s="1"/>
      <c r="PF644" s="1"/>
      <c r="PG644" s="1"/>
      <c r="PH644" s="1"/>
      <c r="PI644" s="1"/>
      <c r="PJ644" s="1"/>
      <c r="PK644" s="1"/>
      <c r="PL644" s="1"/>
      <c r="PM644" s="1"/>
      <c r="PN644" s="1"/>
      <c r="PO644" s="1"/>
      <c r="PP644" s="1"/>
      <c r="PQ644" s="1"/>
      <c r="PR644" s="1"/>
      <c r="PS644" s="1"/>
      <c r="PT644" s="1"/>
      <c r="PU644" s="1"/>
      <c r="PV644" s="1"/>
      <c r="PW644" s="1"/>
      <c r="PX644" s="1"/>
      <c r="PY644" s="1"/>
      <c r="PZ644" s="1"/>
    </row>
    <row r="645" spans="1:442" s="36" customFormat="1" ht="64.5" customHeight="1" x14ac:dyDescent="0.3">
      <c r="B645" s="180"/>
      <c r="C645" s="180"/>
      <c r="D645" s="167"/>
      <c r="E645" s="166"/>
      <c r="F645" s="166"/>
      <c r="G645" s="166"/>
      <c r="H645" s="167"/>
      <c r="I645" s="167"/>
      <c r="J645" s="12" t="s">
        <v>213</v>
      </c>
      <c r="K645" s="8" t="s">
        <v>118</v>
      </c>
      <c r="L645" s="8" t="s">
        <v>119</v>
      </c>
      <c r="M645" s="68">
        <v>2</v>
      </c>
      <c r="N645" s="168"/>
      <c r="O645" s="180"/>
      <c r="P645" s="180"/>
      <c r="Q645" s="180"/>
      <c r="R645" s="180"/>
      <c r="S645" s="180"/>
      <c r="T645" s="277"/>
      <c r="U645" s="277"/>
      <c r="V645" s="209"/>
      <c r="W645" s="209"/>
      <c r="X645" s="209"/>
      <c r="Y645" s="209"/>
      <c r="Z645" s="192"/>
      <c r="AA645" s="192"/>
      <c r="AB645" s="192"/>
      <c r="AC645" s="192"/>
      <c r="AD645" s="180"/>
      <c r="AE645" s="209"/>
      <c r="AF645" s="180"/>
      <c r="AG645" s="192"/>
      <c r="AH645" s="385"/>
      <c r="AI645" s="385"/>
      <c r="AJ645" s="180"/>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c r="KW645" s="1"/>
      <c r="KX645" s="1"/>
      <c r="KY645" s="1"/>
      <c r="KZ645" s="1"/>
      <c r="LA645" s="1"/>
      <c r="LB645" s="1"/>
      <c r="LC645" s="1"/>
      <c r="LD645" s="1"/>
      <c r="LE645" s="1"/>
      <c r="LF645" s="1"/>
      <c r="LG645" s="1"/>
      <c r="LH645" s="1"/>
      <c r="LI645" s="1"/>
      <c r="LJ645" s="1"/>
      <c r="LK645" s="1"/>
      <c r="LL645" s="1"/>
      <c r="LM645" s="1"/>
      <c r="LN645" s="1"/>
      <c r="LO645" s="1"/>
      <c r="LP645" s="1"/>
      <c r="LQ645" s="1"/>
      <c r="LR645" s="1"/>
      <c r="LS645" s="1"/>
      <c r="LT645" s="1"/>
      <c r="LU645" s="1"/>
      <c r="LV645" s="1"/>
      <c r="LW645" s="1"/>
      <c r="LX645" s="1"/>
      <c r="LY645" s="1"/>
      <c r="LZ645" s="1"/>
      <c r="MA645" s="1"/>
      <c r="MB645" s="1"/>
      <c r="MC645" s="1"/>
      <c r="MD645" s="1"/>
      <c r="ME645" s="1"/>
      <c r="MF645" s="1"/>
      <c r="MG645" s="1"/>
      <c r="MH645" s="1"/>
      <c r="MI645" s="1"/>
      <c r="MJ645" s="1"/>
      <c r="MK645" s="1"/>
      <c r="ML645" s="1"/>
      <c r="MM645" s="1"/>
      <c r="MN645" s="1"/>
      <c r="MO645" s="1"/>
      <c r="MP645" s="1"/>
      <c r="MQ645" s="1"/>
      <c r="MR645" s="1"/>
      <c r="MS645" s="1"/>
      <c r="MT645" s="1"/>
      <c r="MU645" s="1"/>
      <c r="MV645" s="1"/>
      <c r="MW645" s="1"/>
      <c r="MX645" s="1"/>
      <c r="MY645" s="1"/>
      <c r="MZ645" s="1"/>
      <c r="NA645" s="1"/>
      <c r="NB645" s="1"/>
      <c r="NC645" s="1"/>
      <c r="ND645" s="1"/>
      <c r="NE645" s="1"/>
      <c r="NF645" s="1"/>
      <c r="NG645" s="1"/>
      <c r="NH645" s="1"/>
      <c r="NI645" s="1"/>
      <c r="NJ645" s="1"/>
      <c r="NK645" s="1"/>
      <c r="NL645" s="1"/>
      <c r="NM645" s="1"/>
      <c r="NN645" s="1"/>
      <c r="NO645" s="1"/>
      <c r="NP645" s="1"/>
      <c r="NQ645" s="1"/>
      <c r="NR645" s="1"/>
      <c r="NS645" s="1"/>
      <c r="NT645" s="1"/>
      <c r="NU645" s="1"/>
      <c r="NV645" s="1"/>
      <c r="NW645" s="1"/>
      <c r="NX645" s="1"/>
      <c r="NY645" s="1"/>
      <c r="NZ645" s="1"/>
      <c r="OA645" s="1"/>
      <c r="OB645" s="1"/>
      <c r="OC645" s="1"/>
      <c r="OD645" s="1"/>
      <c r="OE645" s="1"/>
      <c r="OF645" s="1"/>
      <c r="OG645" s="1"/>
      <c r="OH645" s="1"/>
      <c r="OI645" s="1"/>
      <c r="OJ645" s="1"/>
      <c r="OK645" s="1"/>
      <c r="OL645" s="1"/>
      <c r="OM645" s="1"/>
      <c r="ON645" s="1"/>
      <c r="OO645" s="1"/>
      <c r="OP645" s="1"/>
      <c r="OQ645" s="1"/>
      <c r="OR645" s="1"/>
      <c r="OS645" s="1"/>
      <c r="OT645" s="1"/>
      <c r="OU645" s="1"/>
      <c r="OV645" s="1"/>
      <c r="OW645" s="1"/>
      <c r="OX645" s="1"/>
      <c r="OY645" s="1"/>
      <c r="OZ645" s="1"/>
      <c r="PA645" s="1"/>
      <c r="PB645" s="1"/>
      <c r="PC645" s="1"/>
      <c r="PD645" s="1"/>
      <c r="PE645" s="1"/>
      <c r="PF645" s="1"/>
      <c r="PG645" s="1"/>
      <c r="PH645" s="1"/>
      <c r="PI645" s="1"/>
      <c r="PJ645" s="1"/>
      <c r="PK645" s="1"/>
      <c r="PL645" s="1"/>
      <c r="PM645" s="1"/>
      <c r="PN645" s="1"/>
      <c r="PO645" s="1"/>
      <c r="PP645" s="1"/>
      <c r="PQ645" s="1"/>
      <c r="PR645" s="1"/>
      <c r="PS645" s="1"/>
      <c r="PT645" s="1"/>
      <c r="PU645" s="1"/>
      <c r="PV645" s="1"/>
      <c r="PW645" s="1"/>
      <c r="PX645" s="1"/>
      <c r="PY645" s="1"/>
      <c r="PZ645" s="1"/>
    </row>
    <row r="646" spans="1:442" s="36" customFormat="1" ht="64.5" customHeight="1" x14ac:dyDescent="0.3">
      <c r="B646" s="181"/>
      <c r="C646" s="181"/>
      <c r="D646" s="167"/>
      <c r="E646" s="166"/>
      <c r="F646" s="166"/>
      <c r="G646" s="166"/>
      <c r="H646" s="167"/>
      <c r="I646" s="167"/>
      <c r="J646" s="12" t="s">
        <v>120</v>
      </c>
      <c r="K646" s="8" t="s">
        <v>121</v>
      </c>
      <c r="L646" s="8" t="s">
        <v>119</v>
      </c>
      <c r="M646" s="8">
        <v>2</v>
      </c>
      <c r="N646" s="168"/>
      <c r="O646" s="181"/>
      <c r="P646" s="181"/>
      <c r="Q646" s="181"/>
      <c r="R646" s="181"/>
      <c r="S646" s="181"/>
      <c r="T646" s="278"/>
      <c r="U646" s="278"/>
      <c r="V646" s="210"/>
      <c r="W646" s="210"/>
      <c r="X646" s="210"/>
      <c r="Y646" s="210"/>
      <c r="Z646" s="193"/>
      <c r="AA646" s="193"/>
      <c r="AB646" s="193"/>
      <c r="AC646" s="193"/>
      <c r="AD646" s="181"/>
      <c r="AE646" s="210"/>
      <c r="AF646" s="181"/>
      <c r="AG646" s="193"/>
      <c r="AH646" s="386"/>
      <c r="AI646" s="386"/>
      <c r="AJ646" s="18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c r="KW646" s="1"/>
      <c r="KX646" s="1"/>
      <c r="KY646" s="1"/>
      <c r="KZ646" s="1"/>
      <c r="LA646" s="1"/>
      <c r="LB646" s="1"/>
      <c r="LC646" s="1"/>
      <c r="LD646" s="1"/>
      <c r="LE646" s="1"/>
      <c r="LF646" s="1"/>
      <c r="LG646" s="1"/>
      <c r="LH646" s="1"/>
      <c r="LI646" s="1"/>
      <c r="LJ646" s="1"/>
      <c r="LK646" s="1"/>
      <c r="LL646" s="1"/>
      <c r="LM646" s="1"/>
      <c r="LN646" s="1"/>
      <c r="LO646" s="1"/>
      <c r="LP646" s="1"/>
      <c r="LQ646" s="1"/>
      <c r="LR646" s="1"/>
      <c r="LS646" s="1"/>
      <c r="LT646" s="1"/>
      <c r="LU646" s="1"/>
      <c r="LV646" s="1"/>
      <c r="LW646" s="1"/>
      <c r="LX646" s="1"/>
      <c r="LY646" s="1"/>
      <c r="LZ646" s="1"/>
      <c r="MA646" s="1"/>
      <c r="MB646" s="1"/>
      <c r="MC646" s="1"/>
      <c r="MD646" s="1"/>
      <c r="ME646" s="1"/>
      <c r="MF646" s="1"/>
      <c r="MG646" s="1"/>
      <c r="MH646" s="1"/>
      <c r="MI646" s="1"/>
      <c r="MJ646" s="1"/>
      <c r="MK646" s="1"/>
      <c r="ML646" s="1"/>
      <c r="MM646" s="1"/>
      <c r="MN646" s="1"/>
      <c r="MO646" s="1"/>
      <c r="MP646" s="1"/>
      <c r="MQ646" s="1"/>
      <c r="MR646" s="1"/>
      <c r="MS646" s="1"/>
      <c r="MT646" s="1"/>
      <c r="MU646" s="1"/>
      <c r="MV646" s="1"/>
      <c r="MW646" s="1"/>
      <c r="MX646" s="1"/>
      <c r="MY646" s="1"/>
      <c r="MZ646" s="1"/>
      <c r="NA646" s="1"/>
      <c r="NB646" s="1"/>
      <c r="NC646" s="1"/>
      <c r="ND646" s="1"/>
      <c r="NE646" s="1"/>
      <c r="NF646" s="1"/>
      <c r="NG646" s="1"/>
      <c r="NH646" s="1"/>
      <c r="NI646" s="1"/>
      <c r="NJ646" s="1"/>
      <c r="NK646" s="1"/>
      <c r="NL646" s="1"/>
      <c r="NM646" s="1"/>
      <c r="NN646" s="1"/>
      <c r="NO646" s="1"/>
      <c r="NP646" s="1"/>
      <c r="NQ646" s="1"/>
      <c r="NR646" s="1"/>
      <c r="NS646" s="1"/>
      <c r="NT646" s="1"/>
      <c r="NU646" s="1"/>
      <c r="NV646" s="1"/>
      <c r="NW646" s="1"/>
      <c r="NX646" s="1"/>
      <c r="NY646" s="1"/>
      <c r="NZ646" s="1"/>
      <c r="OA646" s="1"/>
      <c r="OB646" s="1"/>
      <c r="OC646" s="1"/>
      <c r="OD646" s="1"/>
      <c r="OE646" s="1"/>
      <c r="OF646" s="1"/>
      <c r="OG646" s="1"/>
      <c r="OH646" s="1"/>
      <c r="OI646" s="1"/>
      <c r="OJ646" s="1"/>
      <c r="OK646" s="1"/>
      <c r="OL646" s="1"/>
      <c r="OM646" s="1"/>
      <c r="ON646" s="1"/>
      <c r="OO646" s="1"/>
      <c r="OP646" s="1"/>
      <c r="OQ646" s="1"/>
      <c r="OR646" s="1"/>
      <c r="OS646" s="1"/>
      <c r="OT646" s="1"/>
      <c r="OU646" s="1"/>
      <c r="OV646" s="1"/>
      <c r="OW646" s="1"/>
      <c r="OX646" s="1"/>
      <c r="OY646" s="1"/>
      <c r="OZ646" s="1"/>
      <c r="PA646" s="1"/>
      <c r="PB646" s="1"/>
      <c r="PC646" s="1"/>
      <c r="PD646" s="1"/>
      <c r="PE646" s="1"/>
      <c r="PF646" s="1"/>
      <c r="PG646" s="1"/>
      <c r="PH646" s="1"/>
      <c r="PI646" s="1"/>
      <c r="PJ646" s="1"/>
      <c r="PK646" s="1"/>
      <c r="PL646" s="1"/>
      <c r="PM646" s="1"/>
      <c r="PN646" s="1"/>
      <c r="PO646" s="1"/>
      <c r="PP646" s="1"/>
      <c r="PQ646" s="1"/>
      <c r="PR646" s="1"/>
      <c r="PS646" s="1"/>
      <c r="PT646" s="1"/>
      <c r="PU646" s="1"/>
      <c r="PV646" s="1"/>
      <c r="PW646" s="1"/>
      <c r="PX646" s="1"/>
      <c r="PY646" s="1"/>
      <c r="PZ646" s="1"/>
    </row>
    <row r="647" spans="1:442" s="79" customFormat="1" ht="91" x14ac:dyDescent="0.3">
      <c r="A647" s="36"/>
      <c r="B647" s="167" t="s">
        <v>589</v>
      </c>
      <c r="C647" s="167" t="s">
        <v>590</v>
      </c>
      <c r="D647" s="167" t="s">
        <v>106</v>
      </c>
      <c r="E647" s="166" t="s">
        <v>67</v>
      </c>
      <c r="F647" s="166" t="s">
        <v>134</v>
      </c>
      <c r="G647" s="166" t="s">
        <v>147</v>
      </c>
      <c r="H647" s="167" t="s">
        <v>70</v>
      </c>
      <c r="I647" s="167" t="s">
        <v>79</v>
      </c>
      <c r="J647" s="12" t="s">
        <v>212</v>
      </c>
      <c r="K647" s="8" t="s">
        <v>107</v>
      </c>
      <c r="L647" s="8" t="s">
        <v>86</v>
      </c>
      <c r="M647" s="23">
        <v>40</v>
      </c>
      <c r="N647" s="168" t="s">
        <v>108</v>
      </c>
      <c r="O647" s="167" t="s">
        <v>594</v>
      </c>
      <c r="P647" s="167" t="s">
        <v>75</v>
      </c>
      <c r="Q647" s="167" t="s">
        <v>76</v>
      </c>
      <c r="R647" s="170" t="s">
        <v>77</v>
      </c>
      <c r="S647" s="170" t="s">
        <v>109</v>
      </c>
      <c r="T647" s="171">
        <f>V647+Y647</f>
        <v>95268.53</v>
      </c>
      <c r="U647" s="171" t="s">
        <v>79</v>
      </c>
      <c r="V647" s="173">
        <v>80978.25</v>
      </c>
      <c r="W647" s="173" t="s">
        <v>98</v>
      </c>
      <c r="X647" s="173" t="s">
        <v>79</v>
      </c>
      <c r="Y647" s="173">
        <v>14290.28</v>
      </c>
      <c r="Z647" s="173" t="s">
        <v>98</v>
      </c>
      <c r="AA647" s="173" t="s">
        <v>79</v>
      </c>
      <c r="AB647" s="173">
        <v>31655.040000000001</v>
      </c>
      <c r="AC647" s="168" t="s">
        <v>149</v>
      </c>
      <c r="AD647" s="175" t="s">
        <v>79</v>
      </c>
      <c r="AE647" s="175">
        <f>V647+Y647</f>
        <v>95268.53</v>
      </c>
      <c r="AF647" s="167" t="s">
        <v>79</v>
      </c>
      <c r="AG647" s="168" t="s">
        <v>33</v>
      </c>
      <c r="AH647" s="193" t="s">
        <v>178</v>
      </c>
      <c r="AI647" s="193" t="s">
        <v>161</v>
      </c>
      <c r="AJ647" s="167"/>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c r="KW647" s="1"/>
      <c r="KX647" s="1"/>
      <c r="KY647" s="1"/>
      <c r="KZ647" s="1"/>
      <c r="LA647" s="1"/>
      <c r="LB647" s="1"/>
      <c r="LC647" s="1"/>
      <c r="LD647" s="1"/>
      <c r="LE647" s="1"/>
      <c r="LF647" s="1"/>
      <c r="LG647" s="1"/>
      <c r="LH647" s="1"/>
      <c r="LI647" s="1"/>
      <c r="LJ647" s="1"/>
      <c r="LK647" s="1"/>
      <c r="LL647" s="1"/>
      <c r="LM647" s="1"/>
      <c r="LN647" s="1"/>
      <c r="LO647" s="1"/>
      <c r="LP647" s="1"/>
      <c r="LQ647" s="1"/>
      <c r="LR647" s="1"/>
      <c r="LS647" s="1"/>
      <c r="LT647" s="1"/>
      <c r="LU647" s="1"/>
      <c r="LV647" s="1"/>
      <c r="LW647" s="1"/>
      <c r="LX647" s="1"/>
      <c r="LY647" s="1"/>
      <c r="LZ647" s="1"/>
      <c r="MA647" s="1"/>
      <c r="MB647" s="1"/>
      <c r="MC647" s="1"/>
      <c r="MD647" s="1"/>
      <c r="ME647" s="1"/>
      <c r="MF647" s="1"/>
      <c r="MG647" s="1"/>
      <c r="MH647" s="1"/>
      <c r="MI647" s="1"/>
      <c r="MJ647" s="1"/>
      <c r="MK647" s="1"/>
      <c r="ML647" s="1"/>
      <c r="MM647" s="1"/>
      <c r="MN647" s="1"/>
      <c r="MO647" s="1"/>
      <c r="MP647" s="1"/>
      <c r="MQ647" s="1"/>
      <c r="MR647" s="1"/>
      <c r="MS647" s="1"/>
      <c r="MT647" s="1"/>
      <c r="MU647" s="1"/>
      <c r="MV647" s="1"/>
      <c r="MW647" s="1"/>
      <c r="MX647" s="1"/>
      <c r="MY647" s="1"/>
      <c r="MZ647" s="1"/>
      <c r="NA647" s="1"/>
      <c r="NB647" s="1"/>
      <c r="NC647" s="1"/>
      <c r="ND647" s="1"/>
      <c r="NE647" s="1"/>
      <c r="NF647" s="1"/>
      <c r="NG647" s="1"/>
      <c r="NH647" s="1"/>
      <c r="NI647" s="1"/>
      <c r="NJ647" s="1"/>
      <c r="NK647" s="1"/>
      <c r="NL647" s="1"/>
      <c r="NM647" s="1"/>
      <c r="NN647" s="1"/>
      <c r="NO647" s="1"/>
      <c r="NP647" s="1"/>
      <c r="NQ647" s="1"/>
      <c r="NR647" s="1"/>
      <c r="NS647" s="1"/>
      <c r="NT647" s="1"/>
      <c r="NU647" s="1"/>
      <c r="NV647" s="1"/>
      <c r="NW647" s="1"/>
      <c r="NX647" s="1"/>
      <c r="NY647" s="1"/>
      <c r="NZ647" s="1"/>
      <c r="OA647" s="1"/>
      <c r="OB647" s="1"/>
      <c r="OC647" s="1"/>
      <c r="OD647" s="1"/>
      <c r="OE647" s="1"/>
      <c r="OF647" s="1"/>
      <c r="OG647" s="1"/>
      <c r="OH647" s="1"/>
      <c r="OI647" s="1"/>
      <c r="OJ647" s="1"/>
      <c r="OK647" s="1"/>
      <c r="OL647" s="1"/>
      <c r="OM647" s="1"/>
      <c r="ON647" s="1"/>
      <c r="OO647" s="1"/>
      <c r="OP647" s="1"/>
      <c r="OQ647" s="1"/>
      <c r="OR647" s="1"/>
      <c r="OS647" s="1"/>
      <c r="OT647" s="1"/>
      <c r="OU647" s="1"/>
      <c r="OV647" s="1"/>
      <c r="OW647" s="1"/>
      <c r="OX647" s="1"/>
      <c r="OY647" s="1"/>
      <c r="OZ647" s="1"/>
      <c r="PA647" s="1"/>
      <c r="PB647" s="1"/>
      <c r="PC647" s="1"/>
      <c r="PD647" s="1"/>
      <c r="PE647" s="1"/>
      <c r="PF647" s="1"/>
      <c r="PG647" s="1"/>
      <c r="PH647" s="1"/>
      <c r="PI647" s="1"/>
      <c r="PJ647" s="1"/>
      <c r="PK647" s="1"/>
      <c r="PL647" s="1"/>
      <c r="PM647" s="1"/>
      <c r="PN647" s="1"/>
      <c r="PO647" s="1"/>
      <c r="PP647" s="1"/>
      <c r="PQ647" s="1"/>
      <c r="PR647" s="1"/>
      <c r="PS647" s="1"/>
      <c r="PT647" s="1"/>
      <c r="PU647" s="1"/>
      <c r="PV647" s="1"/>
      <c r="PW647" s="1"/>
      <c r="PX647" s="1"/>
      <c r="PY647" s="1"/>
      <c r="PZ647" s="1"/>
    </row>
    <row r="648" spans="1:442" s="79" customFormat="1" ht="56.5" customHeight="1" x14ac:dyDescent="0.3">
      <c r="A648" s="36"/>
      <c r="B648" s="167"/>
      <c r="C648" s="167"/>
      <c r="D648" s="167"/>
      <c r="E648" s="166"/>
      <c r="F648" s="166"/>
      <c r="G648" s="166"/>
      <c r="H648" s="167"/>
      <c r="I648" s="167"/>
      <c r="J648" s="12" t="s">
        <v>111</v>
      </c>
      <c r="K648" s="8" t="s">
        <v>112</v>
      </c>
      <c r="L648" s="8" t="s">
        <v>85</v>
      </c>
      <c r="M648" s="8">
        <v>5</v>
      </c>
      <c r="N648" s="168"/>
      <c r="O648" s="167"/>
      <c r="P648" s="167"/>
      <c r="Q648" s="167"/>
      <c r="R648" s="170"/>
      <c r="S648" s="170"/>
      <c r="T648" s="171"/>
      <c r="U648" s="171"/>
      <c r="V648" s="173"/>
      <c r="W648" s="173"/>
      <c r="X648" s="173"/>
      <c r="Y648" s="173"/>
      <c r="Z648" s="173"/>
      <c r="AA648" s="173"/>
      <c r="AB648" s="173"/>
      <c r="AC648" s="168"/>
      <c r="AD648" s="175"/>
      <c r="AE648" s="175"/>
      <c r="AF648" s="167"/>
      <c r="AG648" s="168"/>
      <c r="AH648" s="168"/>
      <c r="AI648" s="168"/>
      <c r="AJ648" s="167"/>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c r="KW648" s="1"/>
      <c r="KX648" s="1"/>
      <c r="KY648" s="1"/>
      <c r="KZ648" s="1"/>
      <c r="LA648" s="1"/>
      <c r="LB648" s="1"/>
      <c r="LC648" s="1"/>
      <c r="LD648" s="1"/>
      <c r="LE648" s="1"/>
      <c r="LF648" s="1"/>
      <c r="LG648" s="1"/>
      <c r="LH648" s="1"/>
      <c r="LI648" s="1"/>
      <c r="LJ648" s="1"/>
      <c r="LK648" s="1"/>
      <c r="LL648" s="1"/>
      <c r="LM648" s="1"/>
      <c r="LN648" s="1"/>
      <c r="LO648" s="1"/>
      <c r="LP648" s="1"/>
      <c r="LQ648" s="1"/>
      <c r="LR648" s="1"/>
      <c r="LS648" s="1"/>
      <c r="LT648" s="1"/>
      <c r="LU648" s="1"/>
      <c r="LV648" s="1"/>
      <c r="LW648" s="1"/>
      <c r="LX648" s="1"/>
      <c r="LY648" s="1"/>
      <c r="LZ648" s="1"/>
      <c r="MA648" s="1"/>
      <c r="MB648" s="1"/>
      <c r="MC648" s="1"/>
      <c r="MD648" s="1"/>
      <c r="ME648" s="1"/>
      <c r="MF648" s="1"/>
      <c r="MG648" s="1"/>
      <c r="MH648" s="1"/>
      <c r="MI648" s="1"/>
      <c r="MJ648" s="1"/>
      <c r="MK648" s="1"/>
      <c r="ML648" s="1"/>
      <c r="MM648" s="1"/>
      <c r="MN648" s="1"/>
      <c r="MO648" s="1"/>
      <c r="MP648" s="1"/>
      <c r="MQ648" s="1"/>
      <c r="MR648" s="1"/>
      <c r="MS648" s="1"/>
      <c r="MT648" s="1"/>
      <c r="MU648" s="1"/>
      <c r="MV648" s="1"/>
      <c r="MW648" s="1"/>
      <c r="MX648" s="1"/>
      <c r="MY648" s="1"/>
      <c r="MZ648" s="1"/>
      <c r="NA648" s="1"/>
      <c r="NB648" s="1"/>
      <c r="NC648" s="1"/>
      <c r="ND648" s="1"/>
      <c r="NE648" s="1"/>
      <c r="NF648" s="1"/>
      <c r="NG648" s="1"/>
      <c r="NH648" s="1"/>
      <c r="NI648" s="1"/>
      <c r="NJ648" s="1"/>
      <c r="NK648" s="1"/>
      <c r="NL648" s="1"/>
      <c r="NM648" s="1"/>
      <c r="NN648" s="1"/>
      <c r="NO648" s="1"/>
      <c r="NP648" s="1"/>
      <c r="NQ648" s="1"/>
      <c r="NR648" s="1"/>
      <c r="NS648" s="1"/>
      <c r="NT648" s="1"/>
      <c r="NU648" s="1"/>
      <c r="NV648" s="1"/>
      <c r="NW648" s="1"/>
      <c r="NX648" s="1"/>
      <c r="NY648" s="1"/>
      <c r="NZ648" s="1"/>
      <c r="OA648" s="1"/>
      <c r="OB648" s="1"/>
      <c r="OC648" s="1"/>
      <c r="OD648" s="1"/>
      <c r="OE648" s="1"/>
      <c r="OF648" s="1"/>
      <c r="OG648" s="1"/>
      <c r="OH648" s="1"/>
      <c r="OI648" s="1"/>
      <c r="OJ648" s="1"/>
      <c r="OK648" s="1"/>
      <c r="OL648" s="1"/>
      <c r="OM648" s="1"/>
      <c r="ON648" s="1"/>
      <c r="OO648" s="1"/>
      <c r="OP648" s="1"/>
      <c r="OQ648" s="1"/>
      <c r="OR648" s="1"/>
      <c r="OS648" s="1"/>
      <c r="OT648" s="1"/>
      <c r="OU648" s="1"/>
      <c r="OV648" s="1"/>
      <c r="OW648" s="1"/>
      <c r="OX648" s="1"/>
      <c r="OY648" s="1"/>
      <c r="OZ648" s="1"/>
      <c r="PA648" s="1"/>
      <c r="PB648" s="1"/>
      <c r="PC648" s="1"/>
      <c r="PD648" s="1"/>
      <c r="PE648" s="1"/>
      <c r="PF648" s="1"/>
      <c r="PG648" s="1"/>
      <c r="PH648" s="1"/>
      <c r="PI648" s="1"/>
      <c r="PJ648" s="1"/>
      <c r="PK648" s="1"/>
      <c r="PL648" s="1"/>
      <c r="PM648" s="1"/>
      <c r="PN648" s="1"/>
      <c r="PO648" s="1"/>
      <c r="PP648" s="1"/>
      <c r="PQ648" s="1"/>
      <c r="PR648" s="1"/>
      <c r="PS648" s="1"/>
      <c r="PT648" s="1"/>
      <c r="PU648" s="1"/>
      <c r="PV648" s="1"/>
      <c r="PW648" s="1"/>
      <c r="PX648" s="1"/>
      <c r="PY648" s="1"/>
      <c r="PZ648" s="1"/>
    </row>
    <row r="649" spans="1:442" s="79" customFormat="1" ht="64.5" customHeight="1" x14ac:dyDescent="0.3">
      <c r="A649" s="36"/>
      <c r="B649" s="167"/>
      <c r="C649" s="167"/>
      <c r="D649" s="167"/>
      <c r="E649" s="166"/>
      <c r="F649" s="166"/>
      <c r="G649" s="166"/>
      <c r="H649" s="167"/>
      <c r="I649" s="167"/>
      <c r="J649" s="12" t="s">
        <v>127</v>
      </c>
      <c r="K649" s="8" t="s">
        <v>128</v>
      </c>
      <c r="L649" s="8" t="s">
        <v>85</v>
      </c>
      <c r="M649" s="53">
        <v>111</v>
      </c>
      <c r="N649" s="168"/>
      <c r="O649" s="167"/>
      <c r="P649" s="167"/>
      <c r="Q649" s="167"/>
      <c r="R649" s="170"/>
      <c r="S649" s="170"/>
      <c r="T649" s="171"/>
      <c r="U649" s="171"/>
      <c r="V649" s="173"/>
      <c r="W649" s="173"/>
      <c r="X649" s="173"/>
      <c r="Y649" s="173"/>
      <c r="Z649" s="173"/>
      <c r="AA649" s="173"/>
      <c r="AB649" s="173"/>
      <c r="AC649" s="168"/>
      <c r="AD649" s="175"/>
      <c r="AE649" s="175"/>
      <c r="AF649" s="167"/>
      <c r="AG649" s="168"/>
      <c r="AH649" s="168"/>
      <c r="AI649" s="168"/>
      <c r="AJ649" s="167"/>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c r="KW649" s="1"/>
      <c r="KX649" s="1"/>
      <c r="KY649" s="1"/>
      <c r="KZ649" s="1"/>
      <c r="LA649" s="1"/>
      <c r="LB649" s="1"/>
      <c r="LC649" s="1"/>
      <c r="LD649" s="1"/>
      <c r="LE649" s="1"/>
      <c r="LF649" s="1"/>
      <c r="LG649" s="1"/>
      <c r="LH649" s="1"/>
      <c r="LI649" s="1"/>
      <c r="LJ649" s="1"/>
      <c r="LK649" s="1"/>
      <c r="LL649" s="1"/>
      <c r="LM649" s="1"/>
      <c r="LN649" s="1"/>
      <c r="LO649" s="1"/>
      <c r="LP649" s="1"/>
      <c r="LQ649" s="1"/>
      <c r="LR649" s="1"/>
      <c r="LS649" s="1"/>
      <c r="LT649" s="1"/>
      <c r="LU649" s="1"/>
      <c r="LV649" s="1"/>
      <c r="LW649" s="1"/>
      <c r="LX649" s="1"/>
      <c r="LY649" s="1"/>
      <c r="LZ649" s="1"/>
      <c r="MA649" s="1"/>
      <c r="MB649" s="1"/>
      <c r="MC649" s="1"/>
      <c r="MD649" s="1"/>
      <c r="ME649" s="1"/>
      <c r="MF649" s="1"/>
      <c r="MG649" s="1"/>
      <c r="MH649" s="1"/>
      <c r="MI649" s="1"/>
      <c r="MJ649" s="1"/>
      <c r="MK649" s="1"/>
      <c r="ML649" s="1"/>
      <c r="MM649" s="1"/>
      <c r="MN649" s="1"/>
      <c r="MO649" s="1"/>
      <c r="MP649" s="1"/>
      <c r="MQ649" s="1"/>
      <c r="MR649" s="1"/>
      <c r="MS649" s="1"/>
      <c r="MT649" s="1"/>
      <c r="MU649" s="1"/>
      <c r="MV649" s="1"/>
      <c r="MW649" s="1"/>
      <c r="MX649" s="1"/>
      <c r="MY649" s="1"/>
      <c r="MZ649" s="1"/>
      <c r="NA649" s="1"/>
      <c r="NB649" s="1"/>
      <c r="NC649" s="1"/>
      <c r="ND649" s="1"/>
      <c r="NE649" s="1"/>
      <c r="NF649" s="1"/>
      <c r="NG649" s="1"/>
      <c r="NH649" s="1"/>
      <c r="NI649" s="1"/>
      <c r="NJ649" s="1"/>
      <c r="NK649" s="1"/>
      <c r="NL649" s="1"/>
      <c r="NM649" s="1"/>
      <c r="NN649" s="1"/>
      <c r="NO649" s="1"/>
      <c r="NP649" s="1"/>
      <c r="NQ649" s="1"/>
      <c r="NR649" s="1"/>
      <c r="NS649" s="1"/>
      <c r="NT649" s="1"/>
      <c r="NU649" s="1"/>
      <c r="NV649" s="1"/>
      <c r="NW649" s="1"/>
      <c r="NX649" s="1"/>
      <c r="NY649" s="1"/>
      <c r="NZ649" s="1"/>
      <c r="OA649" s="1"/>
      <c r="OB649" s="1"/>
      <c r="OC649" s="1"/>
      <c r="OD649" s="1"/>
      <c r="OE649" s="1"/>
      <c r="OF649" s="1"/>
      <c r="OG649" s="1"/>
      <c r="OH649" s="1"/>
      <c r="OI649" s="1"/>
      <c r="OJ649" s="1"/>
      <c r="OK649" s="1"/>
      <c r="OL649" s="1"/>
      <c r="OM649" s="1"/>
      <c r="ON649" s="1"/>
      <c r="OO649" s="1"/>
      <c r="OP649" s="1"/>
      <c r="OQ649" s="1"/>
      <c r="OR649" s="1"/>
      <c r="OS649" s="1"/>
      <c r="OT649" s="1"/>
      <c r="OU649" s="1"/>
      <c r="OV649" s="1"/>
      <c r="OW649" s="1"/>
      <c r="OX649" s="1"/>
      <c r="OY649" s="1"/>
      <c r="OZ649" s="1"/>
      <c r="PA649" s="1"/>
      <c r="PB649" s="1"/>
      <c r="PC649" s="1"/>
      <c r="PD649" s="1"/>
      <c r="PE649" s="1"/>
      <c r="PF649" s="1"/>
      <c r="PG649" s="1"/>
      <c r="PH649" s="1"/>
      <c r="PI649" s="1"/>
      <c r="PJ649" s="1"/>
      <c r="PK649" s="1"/>
      <c r="PL649" s="1"/>
      <c r="PM649" s="1"/>
      <c r="PN649" s="1"/>
      <c r="PO649" s="1"/>
      <c r="PP649" s="1"/>
      <c r="PQ649" s="1"/>
      <c r="PR649" s="1"/>
      <c r="PS649" s="1"/>
      <c r="PT649" s="1"/>
      <c r="PU649" s="1"/>
      <c r="PV649" s="1"/>
      <c r="PW649" s="1"/>
      <c r="PX649" s="1"/>
      <c r="PY649" s="1"/>
      <c r="PZ649" s="1"/>
    </row>
    <row r="650" spans="1:442" s="79" customFormat="1" ht="91" x14ac:dyDescent="0.3">
      <c r="A650" s="36"/>
      <c r="B650" s="167" t="s">
        <v>591</v>
      </c>
      <c r="C650" s="167" t="s">
        <v>592</v>
      </c>
      <c r="D650" s="167" t="s">
        <v>106</v>
      </c>
      <c r="E650" s="166" t="s">
        <v>67</v>
      </c>
      <c r="F650" s="166" t="s">
        <v>134</v>
      </c>
      <c r="G650" s="166" t="s">
        <v>147</v>
      </c>
      <c r="H650" s="167" t="s">
        <v>70</v>
      </c>
      <c r="I650" s="167" t="s">
        <v>79</v>
      </c>
      <c r="J650" s="12" t="s">
        <v>212</v>
      </c>
      <c r="K650" s="8" t="s">
        <v>107</v>
      </c>
      <c r="L650" s="8" t="s">
        <v>86</v>
      </c>
      <c r="M650" s="8">
        <v>40</v>
      </c>
      <c r="N650" s="168" t="s">
        <v>108</v>
      </c>
      <c r="O650" s="167" t="s">
        <v>594</v>
      </c>
      <c r="P650" s="167" t="s">
        <v>75</v>
      </c>
      <c r="Q650" s="167" t="s">
        <v>76</v>
      </c>
      <c r="R650" s="170" t="s">
        <v>77</v>
      </c>
      <c r="S650" s="170" t="s">
        <v>109</v>
      </c>
      <c r="T650" s="171">
        <f>V650+Y650</f>
        <v>43025.22</v>
      </c>
      <c r="U650" s="171" t="s">
        <v>79</v>
      </c>
      <c r="V650" s="173">
        <v>36571.440000000002</v>
      </c>
      <c r="W650" s="173" t="s">
        <v>98</v>
      </c>
      <c r="X650" s="173" t="s">
        <v>79</v>
      </c>
      <c r="Y650" s="173">
        <v>6453.78</v>
      </c>
      <c r="Z650" s="173" t="s">
        <v>98</v>
      </c>
      <c r="AA650" s="173" t="s">
        <v>79</v>
      </c>
      <c r="AB650" s="173">
        <v>14296.34</v>
      </c>
      <c r="AC650" s="168" t="s">
        <v>149</v>
      </c>
      <c r="AD650" s="175" t="s">
        <v>79</v>
      </c>
      <c r="AE650" s="175">
        <f>V650+Y650</f>
        <v>43025.22</v>
      </c>
      <c r="AF650" s="167" t="s">
        <v>79</v>
      </c>
      <c r="AG650" s="168" t="s">
        <v>33</v>
      </c>
      <c r="AH650" s="168" t="s">
        <v>164</v>
      </c>
      <c r="AI650" s="168" t="s">
        <v>303</v>
      </c>
      <c r="AJ650" s="167"/>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c r="KS650" s="1"/>
      <c r="KT650" s="1"/>
      <c r="KU650" s="1"/>
      <c r="KV650" s="1"/>
      <c r="KW650" s="1"/>
      <c r="KX650" s="1"/>
      <c r="KY650" s="1"/>
      <c r="KZ650" s="1"/>
      <c r="LA650" s="1"/>
      <c r="LB650" s="1"/>
      <c r="LC650" s="1"/>
      <c r="LD650" s="1"/>
      <c r="LE650" s="1"/>
      <c r="LF650" s="1"/>
      <c r="LG650" s="1"/>
      <c r="LH650" s="1"/>
      <c r="LI650" s="1"/>
      <c r="LJ650" s="1"/>
      <c r="LK650" s="1"/>
      <c r="LL650" s="1"/>
      <c r="LM650" s="1"/>
      <c r="LN650" s="1"/>
      <c r="LO650" s="1"/>
      <c r="LP650" s="1"/>
      <c r="LQ650" s="1"/>
      <c r="LR650" s="1"/>
      <c r="LS650" s="1"/>
      <c r="LT650" s="1"/>
      <c r="LU650" s="1"/>
      <c r="LV650" s="1"/>
      <c r="LW650" s="1"/>
      <c r="LX650" s="1"/>
      <c r="LY650" s="1"/>
      <c r="LZ650" s="1"/>
      <c r="MA650" s="1"/>
      <c r="MB650" s="1"/>
      <c r="MC650" s="1"/>
      <c r="MD650" s="1"/>
      <c r="ME650" s="1"/>
      <c r="MF650" s="1"/>
      <c r="MG650" s="1"/>
      <c r="MH650" s="1"/>
      <c r="MI650" s="1"/>
      <c r="MJ650" s="1"/>
      <c r="MK650" s="1"/>
      <c r="ML650" s="1"/>
      <c r="MM650" s="1"/>
      <c r="MN650" s="1"/>
      <c r="MO650" s="1"/>
      <c r="MP650" s="1"/>
      <c r="MQ650" s="1"/>
      <c r="MR650" s="1"/>
      <c r="MS650" s="1"/>
      <c r="MT650" s="1"/>
      <c r="MU650" s="1"/>
      <c r="MV650" s="1"/>
      <c r="MW650" s="1"/>
      <c r="MX650" s="1"/>
      <c r="MY650" s="1"/>
      <c r="MZ650" s="1"/>
      <c r="NA650" s="1"/>
      <c r="NB650" s="1"/>
      <c r="NC650" s="1"/>
      <c r="ND650" s="1"/>
      <c r="NE650" s="1"/>
      <c r="NF650" s="1"/>
      <c r="NG650" s="1"/>
      <c r="NH650" s="1"/>
      <c r="NI650" s="1"/>
      <c r="NJ650" s="1"/>
      <c r="NK650" s="1"/>
      <c r="NL650" s="1"/>
      <c r="NM650" s="1"/>
      <c r="NN650" s="1"/>
      <c r="NO650" s="1"/>
      <c r="NP650" s="1"/>
      <c r="NQ650" s="1"/>
      <c r="NR650" s="1"/>
      <c r="NS650" s="1"/>
      <c r="NT650" s="1"/>
      <c r="NU650" s="1"/>
      <c r="NV650" s="1"/>
      <c r="NW650" s="1"/>
      <c r="NX650" s="1"/>
      <c r="NY650" s="1"/>
      <c r="NZ650" s="1"/>
      <c r="OA650" s="1"/>
      <c r="OB650" s="1"/>
      <c r="OC650" s="1"/>
      <c r="OD650" s="1"/>
      <c r="OE650" s="1"/>
      <c r="OF650" s="1"/>
      <c r="OG650" s="1"/>
      <c r="OH650" s="1"/>
      <c r="OI650" s="1"/>
      <c r="OJ650" s="1"/>
      <c r="OK650" s="1"/>
      <c r="OL650" s="1"/>
      <c r="OM650" s="1"/>
      <c r="ON650" s="1"/>
      <c r="OO650" s="1"/>
      <c r="OP650" s="1"/>
      <c r="OQ650" s="1"/>
      <c r="OR650" s="1"/>
      <c r="OS650" s="1"/>
      <c r="OT650" s="1"/>
      <c r="OU650" s="1"/>
      <c r="OV650" s="1"/>
      <c r="OW650" s="1"/>
      <c r="OX650" s="1"/>
      <c r="OY650" s="1"/>
      <c r="OZ650" s="1"/>
      <c r="PA650" s="1"/>
      <c r="PB650" s="1"/>
      <c r="PC650" s="1"/>
      <c r="PD650" s="1"/>
      <c r="PE650" s="1"/>
      <c r="PF650" s="1"/>
      <c r="PG650" s="1"/>
      <c r="PH650" s="1"/>
      <c r="PI650" s="1"/>
      <c r="PJ650" s="1"/>
      <c r="PK650" s="1"/>
      <c r="PL650" s="1"/>
      <c r="PM650" s="1"/>
      <c r="PN650" s="1"/>
      <c r="PO650" s="1"/>
      <c r="PP650" s="1"/>
      <c r="PQ650" s="1"/>
      <c r="PR650" s="1"/>
      <c r="PS650" s="1"/>
      <c r="PT650" s="1"/>
      <c r="PU650" s="1"/>
      <c r="PV650" s="1"/>
      <c r="PW650" s="1"/>
      <c r="PX650" s="1"/>
      <c r="PY650" s="1"/>
      <c r="PZ650" s="1"/>
    </row>
    <row r="651" spans="1:442" s="79" customFormat="1" ht="56.5" customHeight="1" x14ac:dyDescent="0.3">
      <c r="A651" s="36"/>
      <c r="B651" s="167"/>
      <c r="C651" s="167"/>
      <c r="D651" s="167"/>
      <c r="E651" s="166"/>
      <c r="F651" s="166"/>
      <c r="G651" s="166"/>
      <c r="H651" s="167"/>
      <c r="I651" s="167"/>
      <c r="J651" s="12" t="s">
        <v>111</v>
      </c>
      <c r="K651" s="8" t="s">
        <v>112</v>
      </c>
      <c r="L651" s="8" t="s">
        <v>85</v>
      </c>
      <c r="M651" s="8">
        <v>4</v>
      </c>
      <c r="N651" s="168"/>
      <c r="O651" s="167"/>
      <c r="P651" s="167"/>
      <c r="Q651" s="167"/>
      <c r="R651" s="170"/>
      <c r="S651" s="170"/>
      <c r="T651" s="171"/>
      <c r="U651" s="171"/>
      <c r="V651" s="173"/>
      <c r="W651" s="173"/>
      <c r="X651" s="173"/>
      <c r="Y651" s="173"/>
      <c r="Z651" s="173"/>
      <c r="AA651" s="173"/>
      <c r="AB651" s="173"/>
      <c r="AC651" s="168"/>
      <c r="AD651" s="175"/>
      <c r="AE651" s="175"/>
      <c r="AF651" s="167"/>
      <c r="AG651" s="168"/>
      <c r="AH651" s="168"/>
      <c r="AI651" s="168"/>
      <c r="AJ651" s="167"/>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c r="KW651" s="1"/>
      <c r="KX651" s="1"/>
      <c r="KY651" s="1"/>
      <c r="KZ651" s="1"/>
      <c r="LA651" s="1"/>
      <c r="LB651" s="1"/>
      <c r="LC651" s="1"/>
      <c r="LD651" s="1"/>
      <c r="LE651" s="1"/>
      <c r="LF651" s="1"/>
      <c r="LG651" s="1"/>
      <c r="LH651" s="1"/>
      <c r="LI651" s="1"/>
      <c r="LJ651" s="1"/>
      <c r="LK651" s="1"/>
      <c r="LL651" s="1"/>
      <c r="LM651" s="1"/>
      <c r="LN651" s="1"/>
      <c r="LO651" s="1"/>
      <c r="LP651" s="1"/>
      <c r="LQ651" s="1"/>
      <c r="LR651" s="1"/>
      <c r="LS651" s="1"/>
      <c r="LT651" s="1"/>
      <c r="LU651" s="1"/>
      <c r="LV651" s="1"/>
      <c r="LW651" s="1"/>
      <c r="LX651" s="1"/>
      <c r="LY651" s="1"/>
      <c r="LZ651" s="1"/>
      <c r="MA651" s="1"/>
      <c r="MB651" s="1"/>
      <c r="MC651" s="1"/>
      <c r="MD651" s="1"/>
      <c r="ME651" s="1"/>
      <c r="MF651" s="1"/>
      <c r="MG651" s="1"/>
      <c r="MH651" s="1"/>
      <c r="MI651" s="1"/>
      <c r="MJ651" s="1"/>
      <c r="MK651" s="1"/>
      <c r="ML651" s="1"/>
      <c r="MM651" s="1"/>
      <c r="MN651" s="1"/>
      <c r="MO651" s="1"/>
      <c r="MP651" s="1"/>
      <c r="MQ651" s="1"/>
      <c r="MR651" s="1"/>
      <c r="MS651" s="1"/>
      <c r="MT651" s="1"/>
      <c r="MU651" s="1"/>
      <c r="MV651" s="1"/>
      <c r="MW651" s="1"/>
      <c r="MX651" s="1"/>
      <c r="MY651" s="1"/>
      <c r="MZ651" s="1"/>
      <c r="NA651" s="1"/>
      <c r="NB651" s="1"/>
      <c r="NC651" s="1"/>
      <c r="ND651" s="1"/>
      <c r="NE651" s="1"/>
      <c r="NF651" s="1"/>
      <c r="NG651" s="1"/>
      <c r="NH651" s="1"/>
      <c r="NI651" s="1"/>
      <c r="NJ651" s="1"/>
      <c r="NK651" s="1"/>
      <c r="NL651" s="1"/>
      <c r="NM651" s="1"/>
      <c r="NN651" s="1"/>
      <c r="NO651" s="1"/>
      <c r="NP651" s="1"/>
      <c r="NQ651" s="1"/>
      <c r="NR651" s="1"/>
      <c r="NS651" s="1"/>
      <c r="NT651" s="1"/>
      <c r="NU651" s="1"/>
      <c r="NV651" s="1"/>
      <c r="NW651" s="1"/>
      <c r="NX651" s="1"/>
      <c r="NY651" s="1"/>
      <c r="NZ651" s="1"/>
      <c r="OA651" s="1"/>
      <c r="OB651" s="1"/>
      <c r="OC651" s="1"/>
      <c r="OD651" s="1"/>
      <c r="OE651" s="1"/>
      <c r="OF651" s="1"/>
      <c r="OG651" s="1"/>
      <c r="OH651" s="1"/>
      <c r="OI651" s="1"/>
      <c r="OJ651" s="1"/>
      <c r="OK651" s="1"/>
      <c r="OL651" s="1"/>
      <c r="OM651" s="1"/>
      <c r="ON651" s="1"/>
      <c r="OO651" s="1"/>
      <c r="OP651" s="1"/>
      <c r="OQ651" s="1"/>
      <c r="OR651" s="1"/>
      <c r="OS651" s="1"/>
      <c r="OT651" s="1"/>
      <c r="OU651" s="1"/>
      <c r="OV651" s="1"/>
      <c r="OW651" s="1"/>
      <c r="OX651" s="1"/>
      <c r="OY651" s="1"/>
      <c r="OZ651" s="1"/>
      <c r="PA651" s="1"/>
      <c r="PB651" s="1"/>
      <c r="PC651" s="1"/>
      <c r="PD651" s="1"/>
      <c r="PE651" s="1"/>
      <c r="PF651" s="1"/>
      <c r="PG651" s="1"/>
      <c r="PH651" s="1"/>
      <c r="PI651" s="1"/>
      <c r="PJ651" s="1"/>
      <c r="PK651" s="1"/>
      <c r="PL651" s="1"/>
      <c r="PM651" s="1"/>
      <c r="PN651" s="1"/>
      <c r="PO651" s="1"/>
      <c r="PP651" s="1"/>
      <c r="PQ651" s="1"/>
      <c r="PR651" s="1"/>
      <c r="PS651" s="1"/>
      <c r="PT651" s="1"/>
      <c r="PU651" s="1"/>
      <c r="PV651" s="1"/>
      <c r="PW651" s="1"/>
      <c r="PX651" s="1"/>
      <c r="PY651" s="1"/>
      <c r="PZ651" s="1"/>
    </row>
    <row r="652" spans="1:442" s="79" customFormat="1" ht="64.5" customHeight="1" x14ac:dyDescent="0.3">
      <c r="A652" s="36"/>
      <c r="B652" s="167"/>
      <c r="C652" s="167"/>
      <c r="D652" s="167"/>
      <c r="E652" s="166"/>
      <c r="F652" s="166"/>
      <c r="G652" s="166"/>
      <c r="H652" s="167"/>
      <c r="I652" s="167"/>
      <c r="J652" s="12" t="s">
        <v>127</v>
      </c>
      <c r="K652" s="8" t="s">
        <v>128</v>
      </c>
      <c r="L652" s="8" t="s">
        <v>85</v>
      </c>
      <c r="M652" s="53">
        <v>50</v>
      </c>
      <c r="N652" s="168"/>
      <c r="O652" s="167"/>
      <c r="P652" s="167"/>
      <c r="Q652" s="167"/>
      <c r="R652" s="170"/>
      <c r="S652" s="170"/>
      <c r="T652" s="171"/>
      <c r="U652" s="171"/>
      <c r="V652" s="173"/>
      <c r="W652" s="173"/>
      <c r="X652" s="173"/>
      <c r="Y652" s="173"/>
      <c r="Z652" s="173"/>
      <c r="AA652" s="173"/>
      <c r="AB652" s="173"/>
      <c r="AC652" s="168"/>
      <c r="AD652" s="175"/>
      <c r="AE652" s="175"/>
      <c r="AF652" s="167"/>
      <c r="AG652" s="168"/>
      <c r="AH652" s="168"/>
      <c r="AI652" s="168"/>
      <c r="AJ652" s="167"/>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c r="KS652" s="1"/>
      <c r="KT652" s="1"/>
      <c r="KU652" s="1"/>
      <c r="KV652" s="1"/>
      <c r="KW652" s="1"/>
      <c r="KX652" s="1"/>
      <c r="KY652" s="1"/>
      <c r="KZ652" s="1"/>
      <c r="LA652" s="1"/>
      <c r="LB652" s="1"/>
      <c r="LC652" s="1"/>
      <c r="LD652" s="1"/>
      <c r="LE652" s="1"/>
      <c r="LF652" s="1"/>
      <c r="LG652" s="1"/>
      <c r="LH652" s="1"/>
      <c r="LI652" s="1"/>
      <c r="LJ652" s="1"/>
      <c r="LK652" s="1"/>
      <c r="LL652" s="1"/>
      <c r="LM652" s="1"/>
      <c r="LN652" s="1"/>
      <c r="LO652" s="1"/>
      <c r="LP652" s="1"/>
      <c r="LQ652" s="1"/>
      <c r="LR652" s="1"/>
      <c r="LS652" s="1"/>
      <c r="LT652" s="1"/>
      <c r="LU652" s="1"/>
      <c r="LV652" s="1"/>
      <c r="LW652" s="1"/>
      <c r="LX652" s="1"/>
      <c r="LY652" s="1"/>
      <c r="LZ652" s="1"/>
      <c r="MA652" s="1"/>
      <c r="MB652" s="1"/>
      <c r="MC652" s="1"/>
      <c r="MD652" s="1"/>
      <c r="ME652" s="1"/>
      <c r="MF652" s="1"/>
      <c r="MG652" s="1"/>
      <c r="MH652" s="1"/>
      <c r="MI652" s="1"/>
      <c r="MJ652" s="1"/>
      <c r="MK652" s="1"/>
      <c r="ML652" s="1"/>
      <c r="MM652" s="1"/>
      <c r="MN652" s="1"/>
      <c r="MO652" s="1"/>
      <c r="MP652" s="1"/>
      <c r="MQ652" s="1"/>
      <c r="MR652" s="1"/>
      <c r="MS652" s="1"/>
      <c r="MT652" s="1"/>
      <c r="MU652" s="1"/>
      <c r="MV652" s="1"/>
      <c r="MW652" s="1"/>
      <c r="MX652" s="1"/>
      <c r="MY652" s="1"/>
      <c r="MZ652" s="1"/>
      <c r="NA652" s="1"/>
      <c r="NB652" s="1"/>
      <c r="NC652" s="1"/>
      <c r="ND652" s="1"/>
      <c r="NE652" s="1"/>
      <c r="NF652" s="1"/>
      <c r="NG652" s="1"/>
      <c r="NH652" s="1"/>
      <c r="NI652" s="1"/>
      <c r="NJ652" s="1"/>
      <c r="NK652" s="1"/>
      <c r="NL652" s="1"/>
      <c r="NM652" s="1"/>
      <c r="NN652" s="1"/>
      <c r="NO652" s="1"/>
      <c r="NP652" s="1"/>
      <c r="NQ652" s="1"/>
      <c r="NR652" s="1"/>
      <c r="NS652" s="1"/>
      <c r="NT652" s="1"/>
      <c r="NU652" s="1"/>
      <c r="NV652" s="1"/>
      <c r="NW652" s="1"/>
      <c r="NX652" s="1"/>
      <c r="NY652" s="1"/>
      <c r="NZ652" s="1"/>
      <c r="OA652" s="1"/>
      <c r="OB652" s="1"/>
      <c r="OC652" s="1"/>
      <c r="OD652" s="1"/>
      <c r="OE652" s="1"/>
      <c r="OF652" s="1"/>
      <c r="OG652" s="1"/>
      <c r="OH652" s="1"/>
      <c r="OI652" s="1"/>
      <c r="OJ652" s="1"/>
      <c r="OK652" s="1"/>
      <c r="OL652" s="1"/>
      <c r="OM652" s="1"/>
      <c r="ON652" s="1"/>
      <c r="OO652" s="1"/>
      <c r="OP652" s="1"/>
      <c r="OQ652" s="1"/>
      <c r="OR652" s="1"/>
      <c r="OS652" s="1"/>
      <c r="OT652" s="1"/>
      <c r="OU652" s="1"/>
      <c r="OV652" s="1"/>
      <c r="OW652" s="1"/>
      <c r="OX652" s="1"/>
      <c r="OY652" s="1"/>
      <c r="OZ652" s="1"/>
      <c r="PA652" s="1"/>
      <c r="PB652" s="1"/>
      <c r="PC652" s="1"/>
      <c r="PD652" s="1"/>
      <c r="PE652" s="1"/>
      <c r="PF652" s="1"/>
      <c r="PG652" s="1"/>
      <c r="PH652" s="1"/>
      <c r="PI652" s="1"/>
      <c r="PJ652" s="1"/>
      <c r="PK652" s="1"/>
      <c r="PL652" s="1"/>
      <c r="PM652" s="1"/>
      <c r="PN652" s="1"/>
      <c r="PO652" s="1"/>
      <c r="PP652" s="1"/>
      <c r="PQ652" s="1"/>
      <c r="PR652" s="1"/>
      <c r="PS652" s="1"/>
      <c r="PT652" s="1"/>
      <c r="PU652" s="1"/>
      <c r="PV652" s="1"/>
      <c r="PW652" s="1"/>
      <c r="PX652" s="1"/>
      <c r="PY652" s="1"/>
      <c r="PZ652" s="1"/>
    </row>
    <row r="653" spans="1:442" s="79" customFormat="1" ht="91" x14ac:dyDescent="0.3">
      <c r="A653" s="36"/>
      <c r="B653" s="167" t="s">
        <v>593</v>
      </c>
      <c r="C653" s="167" t="s">
        <v>590</v>
      </c>
      <c r="D653" s="167" t="s">
        <v>106</v>
      </c>
      <c r="E653" s="166" t="s">
        <v>67</v>
      </c>
      <c r="F653" s="166" t="s">
        <v>134</v>
      </c>
      <c r="G653" s="166" t="s">
        <v>147</v>
      </c>
      <c r="H653" s="167" t="s">
        <v>70</v>
      </c>
      <c r="I653" s="167" t="s">
        <v>79</v>
      </c>
      <c r="J653" s="12" t="s">
        <v>212</v>
      </c>
      <c r="K653" s="8" t="s">
        <v>107</v>
      </c>
      <c r="L653" s="8" t="s">
        <v>86</v>
      </c>
      <c r="M653" s="8">
        <v>40</v>
      </c>
      <c r="N653" s="168" t="s">
        <v>108</v>
      </c>
      <c r="O653" s="167" t="s">
        <v>594</v>
      </c>
      <c r="P653" s="167" t="s">
        <v>75</v>
      </c>
      <c r="Q653" s="167" t="s">
        <v>76</v>
      </c>
      <c r="R653" s="170" t="s">
        <v>77</v>
      </c>
      <c r="S653" s="170" t="s">
        <v>109</v>
      </c>
      <c r="T653" s="171">
        <f>V653+Y653</f>
        <v>57158.049999999996</v>
      </c>
      <c r="U653" s="171" t="s">
        <v>79</v>
      </c>
      <c r="V653" s="173">
        <v>48584.34</v>
      </c>
      <c r="W653" s="173" t="s">
        <v>98</v>
      </c>
      <c r="X653" s="173" t="s">
        <v>79</v>
      </c>
      <c r="Y653" s="173">
        <v>8573.7099999999991</v>
      </c>
      <c r="Z653" s="173" t="s">
        <v>98</v>
      </c>
      <c r="AA653" s="173" t="s">
        <v>79</v>
      </c>
      <c r="AB653" s="173">
        <v>18923.02</v>
      </c>
      <c r="AC653" s="168" t="s">
        <v>149</v>
      </c>
      <c r="AD653" s="175" t="s">
        <v>79</v>
      </c>
      <c r="AE653" s="175">
        <f>V653+Y653</f>
        <v>57158.049999999996</v>
      </c>
      <c r="AF653" s="167" t="s">
        <v>79</v>
      </c>
      <c r="AG653" s="168" t="s">
        <v>33</v>
      </c>
      <c r="AH653" s="168" t="s">
        <v>164</v>
      </c>
      <c r="AI653" s="168" t="s">
        <v>303</v>
      </c>
      <c r="AJ653" s="167"/>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c r="KW653" s="1"/>
      <c r="KX653" s="1"/>
      <c r="KY653" s="1"/>
      <c r="KZ653" s="1"/>
      <c r="LA653" s="1"/>
      <c r="LB653" s="1"/>
      <c r="LC653" s="1"/>
      <c r="LD653" s="1"/>
      <c r="LE653" s="1"/>
      <c r="LF653" s="1"/>
      <c r="LG653" s="1"/>
      <c r="LH653" s="1"/>
      <c r="LI653" s="1"/>
      <c r="LJ653" s="1"/>
      <c r="LK653" s="1"/>
      <c r="LL653" s="1"/>
      <c r="LM653" s="1"/>
      <c r="LN653" s="1"/>
      <c r="LO653" s="1"/>
      <c r="LP653" s="1"/>
      <c r="LQ653" s="1"/>
      <c r="LR653" s="1"/>
      <c r="LS653" s="1"/>
      <c r="LT653" s="1"/>
      <c r="LU653" s="1"/>
      <c r="LV653" s="1"/>
      <c r="LW653" s="1"/>
      <c r="LX653" s="1"/>
      <c r="LY653" s="1"/>
      <c r="LZ653" s="1"/>
      <c r="MA653" s="1"/>
      <c r="MB653" s="1"/>
      <c r="MC653" s="1"/>
      <c r="MD653" s="1"/>
      <c r="ME653" s="1"/>
      <c r="MF653" s="1"/>
      <c r="MG653" s="1"/>
      <c r="MH653" s="1"/>
      <c r="MI653" s="1"/>
      <c r="MJ653" s="1"/>
      <c r="MK653" s="1"/>
      <c r="ML653" s="1"/>
      <c r="MM653" s="1"/>
      <c r="MN653" s="1"/>
      <c r="MO653" s="1"/>
      <c r="MP653" s="1"/>
      <c r="MQ653" s="1"/>
      <c r="MR653" s="1"/>
      <c r="MS653" s="1"/>
      <c r="MT653" s="1"/>
      <c r="MU653" s="1"/>
      <c r="MV653" s="1"/>
      <c r="MW653" s="1"/>
      <c r="MX653" s="1"/>
      <c r="MY653" s="1"/>
      <c r="MZ653" s="1"/>
      <c r="NA653" s="1"/>
      <c r="NB653" s="1"/>
      <c r="NC653" s="1"/>
      <c r="ND653" s="1"/>
      <c r="NE653" s="1"/>
      <c r="NF653" s="1"/>
      <c r="NG653" s="1"/>
      <c r="NH653" s="1"/>
      <c r="NI653" s="1"/>
      <c r="NJ653" s="1"/>
      <c r="NK653" s="1"/>
      <c r="NL653" s="1"/>
      <c r="NM653" s="1"/>
      <c r="NN653" s="1"/>
      <c r="NO653" s="1"/>
      <c r="NP653" s="1"/>
      <c r="NQ653" s="1"/>
      <c r="NR653" s="1"/>
      <c r="NS653" s="1"/>
      <c r="NT653" s="1"/>
      <c r="NU653" s="1"/>
      <c r="NV653" s="1"/>
      <c r="NW653" s="1"/>
      <c r="NX653" s="1"/>
      <c r="NY653" s="1"/>
      <c r="NZ653" s="1"/>
      <c r="OA653" s="1"/>
      <c r="OB653" s="1"/>
      <c r="OC653" s="1"/>
      <c r="OD653" s="1"/>
      <c r="OE653" s="1"/>
      <c r="OF653" s="1"/>
      <c r="OG653" s="1"/>
      <c r="OH653" s="1"/>
      <c r="OI653" s="1"/>
      <c r="OJ653" s="1"/>
      <c r="OK653" s="1"/>
      <c r="OL653" s="1"/>
      <c r="OM653" s="1"/>
      <c r="ON653" s="1"/>
      <c r="OO653" s="1"/>
      <c r="OP653" s="1"/>
      <c r="OQ653" s="1"/>
      <c r="OR653" s="1"/>
      <c r="OS653" s="1"/>
      <c r="OT653" s="1"/>
      <c r="OU653" s="1"/>
      <c r="OV653" s="1"/>
      <c r="OW653" s="1"/>
      <c r="OX653" s="1"/>
      <c r="OY653" s="1"/>
      <c r="OZ653" s="1"/>
      <c r="PA653" s="1"/>
      <c r="PB653" s="1"/>
      <c r="PC653" s="1"/>
      <c r="PD653" s="1"/>
      <c r="PE653" s="1"/>
      <c r="PF653" s="1"/>
      <c r="PG653" s="1"/>
      <c r="PH653" s="1"/>
      <c r="PI653" s="1"/>
      <c r="PJ653" s="1"/>
      <c r="PK653" s="1"/>
      <c r="PL653" s="1"/>
      <c r="PM653" s="1"/>
      <c r="PN653" s="1"/>
      <c r="PO653" s="1"/>
      <c r="PP653" s="1"/>
      <c r="PQ653" s="1"/>
      <c r="PR653" s="1"/>
      <c r="PS653" s="1"/>
      <c r="PT653" s="1"/>
      <c r="PU653" s="1"/>
      <c r="PV653" s="1"/>
      <c r="PW653" s="1"/>
      <c r="PX653" s="1"/>
      <c r="PY653" s="1"/>
      <c r="PZ653" s="1"/>
    </row>
    <row r="654" spans="1:442" s="79" customFormat="1" ht="56.5" customHeight="1" x14ac:dyDescent="0.3">
      <c r="A654" s="36"/>
      <c r="B654" s="167"/>
      <c r="C654" s="167"/>
      <c r="D654" s="167"/>
      <c r="E654" s="166"/>
      <c r="F654" s="166"/>
      <c r="G654" s="166"/>
      <c r="H654" s="167"/>
      <c r="I654" s="167"/>
      <c r="J654" s="12" t="s">
        <v>111</v>
      </c>
      <c r="K654" s="8" t="s">
        <v>112</v>
      </c>
      <c r="L654" s="8" t="s">
        <v>85</v>
      </c>
      <c r="M654" s="8">
        <v>3</v>
      </c>
      <c r="N654" s="168"/>
      <c r="O654" s="167"/>
      <c r="P654" s="167"/>
      <c r="Q654" s="167"/>
      <c r="R654" s="170"/>
      <c r="S654" s="170"/>
      <c r="T654" s="171"/>
      <c r="U654" s="171"/>
      <c r="V654" s="173"/>
      <c r="W654" s="173"/>
      <c r="X654" s="173"/>
      <c r="Y654" s="173"/>
      <c r="Z654" s="173"/>
      <c r="AA654" s="173"/>
      <c r="AB654" s="173"/>
      <c r="AC654" s="168"/>
      <c r="AD654" s="175"/>
      <c r="AE654" s="175"/>
      <c r="AF654" s="167"/>
      <c r="AG654" s="168"/>
      <c r="AH654" s="168"/>
      <c r="AI654" s="168"/>
      <c r="AJ654" s="167"/>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c r="KW654" s="1"/>
      <c r="KX654" s="1"/>
      <c r="KY654" s="1"/>
      <c r="KZ654" s="1"/>
      <c r="LA654" s="1"/>
      <c r="LB654" s="1"/>
      <c r="LC654" s="1"/>
      <c r="LD654" s="1"/>
      <c r="LE654" s="1"/>
      <c r="LF654" s="1"/>
      <c r="LG654" s="1"/>
      <c r="LH654" s="1"/>
      <c r="LI654" s="1"/>
      <c r="LJ654" s="1"/>
      <c r="LK654" s="1"/>
      <c r="LL654" s="1"/>
      <c r="LM654" s="1"/>
      <c r="LN654" s="1"/>
      <c r="LO654" s="1"/>
      <c r="LP654" s="1"/>
      <c r="LQ654" s="1"/>
      <c r="LR654" s="1"/>
      <c r="LS654" s="1"/>
      <c r="LT654" s="1"/>
      <c r="LU654" s="1"/>
      <c r="LV654" s="1"/>
      <c r="LW654" s="1"/>
      <c r="LX654" s="1"/>
      <c r="LY654" s="1"/>
      <c r="LZ654" s="1"/>
      <c r="MA654" s="1"/>
      <c r="MB654" s="1"/>
      <c r="MC654" s="1"/>
      <c r="MD654" s="1"/>
      <c r="ME654" s="1"/>
      <c r="MF654" s="1"/>
      <c r="MG654" s="1"/>
      <c r="MH654" s="1"/>
      <c r="MI654" s="1"/>
      <c r="MJ654" s="1"/>
      <c r="MK654" s="1"/>
      <c r="ML654" s="1"/>
      <c r="MM654" s="1"/>
      <c r="MN654" s="1"/>
      <c r="MO654" s="1"/>
      <c r="MP654" s="1"/>
      <c r="MQ654" s="1"/>
      <c r="MR654" s="1"/>
      <c r="MS654" s="1"/>
      <c r="MT654" s="1"/>
      <c r="MU654" s="1"/>
      <c r="MV654" s="1"/>
      <c r="MW654" s="1"/>
      <c r="MX654" s="1"/>
      <c r="MY654" s="1"/>
      <c r="MZ654" s="1"/>
      <c r="NA654" s="1"/>
      <c r="NB654" s="1"/>
      <c r="NC654" s="1"/>
      <c r="ND654" s="1"/>
      <c r="NE654" s="1"/>
      <c r="NF654" s="1"/>
      <c r="NG654" s="1"/>
      <c r="NH654" s="1"/>
      <c r="NI654" s="1"/>
      <c r="NJ654" s="1"/>
      <c r="NK654" s="1"/>
      <c r="NL654" s="1"/>
      <c r="NM654" s="1"/>
      <c r="NN654" s="1"/>
      <c r="NO654" s="1"/>
      <c r="NP654" s="1"/>
      <c r="NQ654" s="1"/>
      <c r="NR654" s="1"/>
      <c r="NS654" s="1"/>
      <c r="NT654" s="1"/>
      <c r="NU654" s="1"/>
      <c r="NV654" s="1"/>
      <c r="NW654" s="1"/>
      <c r="NX654" s="1"/>
      <c r="NY654" s="1"/>
      <c r="NZ654" s="1"/>
      <c r="OA654" s="1"/>
      <c r="OB654" s="1"/>
      <c r="OC654" s="1"/>
      <c r="OD654" s="1"/>
      <c r="OE654" s="1"/>
      <c r="OF654" s="1"/>
      <c r="OG654" s="1"/>
      <c r="OH654" s="1"/>
      <c r="OI654" s="1"/>
      <c r="OJ654" s="1"/>
      <c r="OK654" s="1"/>
      <c r="OL654" s="1"/>
      <c r="OM654" s="1"/>
      <c r="ON654" s="1"/>
      <c r="OO654" s="1"/>
      <c r="OP654" s="1"/>
      <c r="OQ654" s="1"/>
      <c r="OR654" s="1"/>
      <c r="OS654" s="1"/>
      <c r="OT654" s="1"/>
      <c r="OU654" s="1"/>
      <c r="OV654" s="1"/>
      <c r="OW654" s="1"/>
      <c r="OX654" s="1"/>
      <c r="OY654" s="1"/>
      <c r="OZ654" s="1"/>
      <c r="PA654" s="1"/>
      <c r="PB654" s="1"/>
      <c r="PC654" s="1"/>
      <c r="PD654" s="1"/>
      <c r="PE654" s="1"/>
      <c r="PF654" s="1"/>
      <c r="PG654" s="1"/>
      <c r="PH654" s="1"/>
      <c r="PI654" s="1"/>
      <c r="PJ654" s="1"/>
      <c r="PK654" s="1"/>
      <c r="PL654" s="1"/>
      <c r="PM654" s="1"/>
      <c r="PN654" s="1"/>
      <c r="PO654" s="1"/>
      <c r="PP654" s="1"/>
      <c r="PQ654" s="1"/>
      <c r="PR654" s="1"/>
      <c r="PS654" s="1"/>
      <c r="PT654" s="1"/>
      <c r="PU654" s="1"/>
      <c r="PV654" s="1"/>
      <c r="PW654" s="1"/>
      <c r="PX654" s="1"/>
      <c r="PY654" s="1"/>
      <c r="PZ654" s="1"/>
    </row>
    <row r="655" spans="1:442" s="79" customFormat="1" ht="64.5" customHeight="1" x14ac:dyDescent="0.3">
      <c r="A655" s="36"/>
      <c r="B655" s="167"/>
      <c r="C655" s="167"/>
      <c r="D655" s="167"/>
      <c r="E655" s="166"/>
      <c r="F655" s="166"/>
      <c r="G655" s="166"/>
      <c r="H655" s="167"/>
      <c r="I655" s="167"/>
      <c r="J655" s="12" t="s">
        <v>127</v>
      </c>
      <c r="K655" s="8" t="s">
        <v>128</v>
      </c>
      <c r="L655" s="8" t="s">
        <v>85</v>
      </c>
      <c r="M655" s="53">
        <v>66</v>
      </c>
      <c r="N655" s="168"/>
      <c r="O655" s="167"/>
      <c r="P655" s="167"/>
      <c r="Q655" s="167"/>
      <c r="R655" s="170"/>
      <c r="S655" s="170"/>
      <c r="T655" s="171"/>
      <c r="U655" s="171"/>
      <c r="V655" s="173"/>
      <c r="W655" s="173"/>
      <c r="X655" s="173"/>
      <c r="Y655" s="173"/>
      <c r="Z655" s="173"/>
      <c r="AA655" s="173"/>
      <c r="AB655" s="173"/>
      <c r="AC655" s="168"/>
      <c r="AD655" s="175"/>
      <c r="AE655" s="175"/>
      <c r="AF655" s="167"/>
      <c r="AG655" s="168"/>
      <c r="AH655" s="168"/>
      <c r="AI655" s="168"/>
      <c r="AJ655" s="167"/>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c r="KW655" s="1"/>
      <c r="KX655" s="1"/>
      <c r="KY655" s="1"/>
      <c r="KZ655" s="1"/>
      <c r="LA655" s="1"/>
      <c r="LB655" s="1"/>
      <c r="LC655" s="1"/>
      <c r="LD655" s="1"/>
      <c r="LE655" s="1"/>
      <c r="LF655" s="1"/>
      <c r="LG655" s="1"/>
      <c r="LH655" s="1"/>
      <c r="LI655" s="1"/>
      <c r="LJ655" s="1"/>
      <c r="LK655" s="1"/>
      <c r="LL655" s="1"/>
      <c r="LM655" s="1"/>
      <c r="LN655" s="1"/>
      <c r="LO655" s="1"/>
      <c r="LP655" s="1"/>
      <c r="LQ655" s="1"/>
      <c r="LR655" s="1"/>
      <c r="LS655" s="1"/>
      <c r="LT655" s="1"/>
      <c r="LU655" s="1"/>
      <c r="LV655" s="1"/>
      <c r="LW655" s="1"/>
      <c r="LX655" s="1"/>
      <c r="LY655" s="1"/>
      <c r="LZ655" s="1"/>
      <c r="MA655" s="1"/>
      <c r="MB655" s="1"/>
      <c r="MC655" s="1"/>
      <c r="MD655" s="1"/>
      <c r="ME655" s="1"/>
      <c r="MF655" s="1"/>
      <c r="MG655" s="1"/>
      <c r="MH655" s="1"/>
      <c r="MI655" s="1"/>
      <c r="MJ655" s="1"/>
      <c r="MK655" s="1"/>
      <c r="ML655" s="1"/>
      <c r="MM655" s="1"/>
      <c r="MN655" s="1"/>
      <c r="MO655" s="1"/>
      <c r="MP655" s="1"/>
      <c r="MQ655" s="1"/>
      <c r="MR655" s="1"/>
      <c r="MS655" s="1"/>
      <c r="MT655" s="1"/>
      <c r="MU655" s="1"/>
      <c r="MV655" s="1"/>
      <c r="MW655" s="1"/>
      <c r="MX655" s="1"/>
      <c r="MY655" s="1"/>
      <c r="MZ655" s="1"/>
      <c r="NA655" s="1"/>
      <c r="NB655" s="1"/>
      <c r="NC655" s="1"/>
      <c r="ND655" s="1"/>
      <c r="NE655" s="1"/>
      <c r="NF655" s="1"/>
      <c r="NG655" s="1"/>
      <c r="NH655" s="1"/>
      <c r="NI655" s="1"/>
      <c r="NJ655" s="1"/>
      <c r="NK655" s="1"/>
      <c r="NL655" s="1"/>
      <c r="NM655" s="1"/>
      <c r="NN655" s="1"/>
      <c r="NO655" s="1"/>
      <c r="NP655" s="1"/>
      <c r="NQ655" s="1"/>
      <c r="NR655" s="1"/>
      <c r="NS655" s="1"/>
      <c r="NT655" s="1"/>
      <c r="NU655" s="1"/>
      <c r="NV655" s="1"/>
      <c r="NW655" s="1"/>
      <c r="NX655" s="1"/>
      <c r="NY655" s="1"/>
      <c r="NZ655" s="1"/>
      <c r="OA655" s="1"/>
      <c r="OB655" s="1"/>
      <c r="OC655" s="1"/>
      <c r="OD655" s="1"/>
      <c r="OE655" s="1"/>
      <c r="OF655" s="1"/>
      <c r="OG655" s="1"/>
      <c r="OH655" s="1"/>
      <c r="OI655" s="1"/>
      <c r="OJ655" s="1"/>
      <c r="OK655" s="1"/>
      <c r="OL655" s="1"/>
      <c r="OM655" s="1"/>
      <c r="ON655" s="1"/>
      <c r="OO655" s="1"/>
      <c r="OP655" s="1"/>
      <c r="OQ655" s="1"/>
      <c r="OR655" s="1"/>
      <c r="OS655" s="1"/>
      <c r="OT655" s="1"/>
      <c r="OU655" s="1"/>
      <c r="OV655" s="1"/>
      <c r="OW655" s="1"/>
      <c r="OX655" s="1"/>
      <c r="OY655" s="1"/>
      <c r="OZ655" s="1"/>
      <c r="PA655" s="1"/>
      <c r="PB655" s="1"/>
      <c r="PC655" s="1"/>
      <c r="PD655" s="1"/>
      <c r="PE655" s="1"/>
      <c r="PF655" s="1"/>
      <c r="PG655" s="1"/>
      <c r="PH655" s="1"/>
      <c r="PI655" s="1"/>
      <c r="PJ655" s="1"/>
      <c r="PK655" s="1"/>
      <c r="PL655" s="1"/>
      <c r="PM655" s="1"/>
      <c r="PN655" s="1"/>
      <c r="PO655" s="1"/>
      <c r="PP655" s="1"/>
      <c r="PQ655" s="1"/>
      <c r="PR655" s="1"/>
      <c r="PS655" s="1"/>
      <c r="PT655" s="1"/>
      <c r="PU655" s="1"/>
      <c r="PV655" s="1"/>
      <c r="PW655" s="1"/>
      <c r="PX655" s="1"/>
      <c r="PY655" s="1"/>
      <c r="PZ655" s="1"/>
    </row>
    <row r="656" spans="1:442" s="79" customFormat="1" ht="91" x14ac:dyDescent="0.3">
      <c r="A656" s="36"/>
      <c r="B656" s="167" t="s">
        <v>595</v>
      </c>
      <c r="C656" s="167" t="s">
        <v>596</v>
      </c>
      <c r="D656" s="167" t="s">
        <v>106</v>
      </c>
      <c r="E656" s="166" t="s">
        <v>67</v>
      </c>
      <c r="F656" s="166" t="s">
        <v>134</v>
      </c>
      <c r="G656" s="166" t="s">
        <v>147</v>
      </c>
      <c r="H656" s="167" t="s">
        <v>70</v>
      </c>
      <c r="I656" s="167" t="s">
        <v>79</v>
      </c>
      <c r="J656" s="12" t="s">
        <v>212</v>
      </c>
      <c r="K656" s="8" t="s">
        <v>107</v>
      </c>
      <c r="L656" s="8" t="s">
        <v>86</v>
      </c>
      <c r="M656" s="8">
        <v>40</v>
      </c>
      <c r="N656" s="168" t="s">
        <v>108</v>
      </c>
      <c r="O656" s="167" t="s">
        <v>594</v>
      </c>
      <c r="P656" s="167" t="s">
        <v>75</v>
      </c>
      <c r="Q656" s="167" t="s">
        <v>76</v>
      </c>
      <c r="R656" s="170" t="s">
        <v>77</v>
      </c>
      <c r="S656" s="170" t="s">
        <v>109</v>
      </c>
      <c r="T656" s="171">
        <f>V656+Y656</f>
        <v>26163.43</v>
      </c>
      <c r="U656" s="171" t="s">
        <v>79</v>
      </c>
      <c r="V656" s="173">
        <v>22238.91</v>
      </c>
      <c r="W656" s="173" t="s">
        <v>98</v>
      </c>
      <c r="X656" s="173" t="s">
        <v>79</v>
      </c>
      <c r="Y656" s="173">
        <v>3924.52</v>
      </c>
      <c r="Z656" s="173" t="s">
        <v>98</v>
      </c>
      <c r="AA656" s="173" t="s">
        <v>79</v>
      </c>
      <c r="AB656" s="173">
        <v>8693.5400000000009</v>
      </c>
      <c r="AC656" s="168" t="s">
        <v>149</v>
      </c>
      <c r="AD656" s="175" t="s">
        <v>79</v>
      </c>
      <c r="AE656" s="175">
        <f>V656+Y656</f>
        <v>26163.43</v>
      </c>
      <c r="AF656" s="167" t="s">
        <v>79</v>
      </c>
      <c r="AG656" s="168" t="s">
        <v>33</v>
      </c>
      <c r="AH656" s="168" t="s">
        <v>164</v>
      </c>
      <c r="AI656" s="168" t="s">
        <v>303</v>
      </c>
      <c r="AJ656" s="167"/>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c r="KW656" s="1"/>
      <c r="KX656" s="1"/>
      <c r="KY656" s="1"/>
      <c r="KZ656" s="1"/>
      <c r="LA656" s="1"/>
      <c r="LB656" s="1"/>
      <c r="LC656" s="1"/>
      <c r="LD656" s="1"/>
      <c r="LE656" s="1"/>
      <c r="LF656" s="1"/>
      <c r="LG656" s="1"/>
      <c r="LH656" s="1"/>
      <c r="LI656" s="1"/>
      <c r="LJ656" s="1"/>
      <c r="LK656" s="1"/>
      <c r="LL656" s="1"/>
      <c r="LM656" s="1"/>
      <c r="LN656" s="1"/>
      <c r="LO656" s="1"/>
      <c r="LP656" s="1"/>
      <c r="LQ656" s="1"/>
      <c r="LR656" s="1"/>
      <c r="LS656" s="1"/>
      <c r="LT656" s="1"/>
      <c r="LU656" s="1"/>
      <c r="LV656" s="1"/>
      <c r="LW656" s="1"/>
      <c r="LX656" s="1"/>
      <c r="LY656" s="1"/>
      <c r="LZ656" s="1"/>
      <c r="MA656" s="1"/>
      <c r="MB656" s="1"/>
      <c r="MC656" s="1"/>
      <c r="MD656" s="1"/>
      <c r="ME656" s="1"/>
      <c r="MF656" s="1"/>
      <c r="MG656" s="1"/>
      <c r="MH656" s="1"/>
      <c r="MI656" s="1"/>
      <c r="MJ656" s="1"/>
      <c r="MK656" s="1"/>
      <c r="ML656" s="1"/>
      <c r="MM656" s="1"/>
      <c r="MN656" s="1"/>
      <c r="MO656" s="1"/>
      <c r="MP656" s="1"/>
      <c r="MQ656" s="1"/>
      <c r="MR656" s="1"/>
      <c r="MS656" s="1"/>
      <c r="MT656" s="1"/>
      <c r="MU656" s="1"/>
      <c r="MV656" s="1"/>
      <c r="MW656" s="1"/>
      <c r="MX656" s="1"/>
      <c r="MY656" s="1"/>
      <c r="MZ656" s="1"/>
      <c r="NA656" s="1"/>
      <c r="NB656" s="1"/>
      <c r="NC656" s="1"/>
      <c r="ND656" s="1"/>
      <c r="NE656" s="1"/>
      <c r="NF656" s="1"/>
      <c r="NG656" s="1"/>
      <c r="NH656" s="1"/>
      <c r="NI656" s="1"/>
      <c r="NJ656" s="1"/>
      <c r="NK656" s="1"/>
      <c r="NL656" s="1"/>
      <c r="NM656" s="1"/>
      <c r="NN656" s="1"/>
      <c r="NO656" s="1"/>
      <c r="NP656" s="1"/>
      <c r="NQ656" s="1"/>
      <c r="NR656" s="1"/>
      <c r="NS656" s="1"/>
      <c r="NT656" s="1"/>
      <c r="NU656" s="1"/>
      <c r="NV656" s="1"/>
      <c r="NW656" s="1"/>
      <c r="NX656" s="1"/>
      <c r="NY656" s="1"/>
      <c r="NZ656" s="1"/>
      <c r="OA656" s="1"/>
      <c r="OB656" s="1"/>
      <c r="OC656" s="1"/>
      <c r="OD656" s="1"/>
      <c r="OE656" s="1"/>
      <c r="OF656" s="1"/>
      <c r="OG656" s="1"/>
      <c r="OH656" s="1"/>
      <c r="OI656" s="1"/>
      <c r="OJ656" s="1"/>
      <c r="OK656" s="1"/>
      <c r="OL656" s="1"/>
      <c r="OM656" s="1"/>
      <c r="ON656" s="1"/>
      <c r="OO656" s="1"/>
      <c r="OP656" s="1"/>
      <c r="OQ656" s="1"/>
      <c r="OR656" s="1"/>
      <c r="OS656" s="1"/>
      <c r="OT656" s="1"/>
      <c r="OU656" s="1"/>
      <c r="OV656" s="1"/>
      <c r="OW656" s="1"/>
      <c r="OX656" s="1"/>
      <c r="OY656" s="1"/>
      <c r="OZ656" s="1"/>
      <c r="PA656" s="1"/>
      <c r="PB656" s="1"/>
      <c r="PC656" s="1"/>
      <c r="PD656" s="1"/>
      <c r="PE656" s="1"/>
      <c r="PF656" s="1"/>
      <c r="PG656" s="1"/>
      <c r="PH656" s="1"/>
      <c r="PI656" s="1"/>
      <c r="PJ656" s="1"/>
      <c r="PK656" s="1"/>
      <c r="PL656" s="1"/>
      <c r="PM656" s="1"/>
      <c r="PN656" s="1"/>
      <c r="PO656" s="1"/>
      <c r="PP656" s="1"/>
      <c r="PQ656" s="1"/>
      <c r="PR656" s="1"/>
      <c r="PS656" s="1"/>
      <c r="PT656" s="1"/>
      <c r="PU656" s="1"/>
      <c r="PV656" s="1"/>
      <c r="PW656" s="1"/>
      <c r="PX656" s="1"/>
      <c r="PY656" s="1"/>
      <c r="PZ656" s="1"/>
    </row>
    <row r="657" spans="1:442" s="79" customFormat="1" ht="56.5" customHeight="1" x14ac:dyDescent="0.3">
      <c r="A657" s="36"/>
      <c r="B657" s="167"/>
      <c r="C657" s="167"/>
      <c r="D657" s="167"/>
      <c r="E657" s="166"/>
      <c r="F657" s="166"/>
      <c r="G657" s="166"/>
      <c r="H657" s="167"/>
      <c r="I657" s="167"/>
      <c r="J657" s="12" t="s">
        <v>111</v>
      </c>
      <c r="K657" s="8" t="s">
        <v>112</v>
      </c>
      <c r="L657" s="8" t="s">
        <v>85</v>
      </c>
      <c r="M657" s="8">
        <v>4</v>
      </c>
      <c r="N657" s="168"/>
      <c r="O657" s="167"/>
      <c r="P657" s="167"/>
      <c r="Q657" s="167"/>
      <c r="R657" s="170"/>
      <c r="S657" s="170"/>
      <c r="T657" s="171"/>
      <c r="U657" s="171"/>
      <c r="V657" s="173"/>
      <c r="W657" s="173"/>
      <c r="X657" s="173"/>
      <c r="Y657" s="173"/>
      <c r="Z657" s="173"/>
      <c r="AA657" s="173"/>
      <c r="AB657" s="173"/>
      <c r="AC657" s="168"/>
      <c r="AD657" s="175"/>
      <c r="AE657" s="175"/>
      <c r="AF657" s="167"/>
      <c r="AG657" s="168"/>
      <c r="AH657" s="168"/>
      <c r="AI657" s="168"/>
      <c r="AJ657" s="167"/>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c r="KW657" s="1"/>
      <c r="KX657" s="1"/>
      <c r="KY657" s="1"/>
      <c r="KZ657" s="1"/>
      <c r="LA657" s="1"/>
      <c r="LB657" s="1"/>
      <c r="LC657" s="1"/>
      <c r="LD657" s="1"/>
      <c r="LE657" s="1"/>
      <c r="LF657" s="1"/>
      <c r="LG657" s="1"/>
      <c r="LH657" s="1"/>
      <c r="LI657" s="1"/>
      <c r="LJ657" s="1"/>
      <c r="LK657" s="1"/>
      <c r="LL657" s="1"/>
      <c r="LM657" s="1"/>
      <c r="LN657" s="1"/>
      <c r="LO657" s="1"/>
      <c r="LP657" s="1"/>
      <c r="LQ657" s="1"/>
      <c r="LR657" s="1"/>
      <c r="LS657" s="1"/>
      <c r="LT657" s="1"/>
      <c r="LU657" s="1"/>
      <c r="LV657" s="1"/>
      <c r="LW657" s="1"/>
      <c r="LX657" s="1"/>
      <c r="LY657" s="1"/>
      <c r="LZ657" s="1"/>
      <c r="MA657" s="1"/>
      <c r="MB657" s="1"/>
      <c r="MC657" s="1"/>
      <c r="MD657" s="1"/>
      <c r="ME657" s="1"/>
      <c r="MF657" s="1"/>
      <c r="MG657" s="1"/>
      <c r="MH657" s="1"/>
      <c r="MI657" s="1"/>
      <c r="MJ657" s="1"/>
      <c r="MK657" s="1"/>
      <c r="ML657" s="1"/>
      <c r="MM657" s="1"/>
      <c r="MN657" s="1"/>
      <c r="MO657" s="1"/>
      <c r="MP657" s="1"/>
      <c r="MQ657" s="1"/>
      <c r="MR657" s="1"/>
      <c r="MS657" s="1"/>
      <c r="MT657" s="1"/>
      <c r="MU657" s="1"/>
      <c r="MV657" s="1"/>
      <c r="MW657" s="1"/>
      <c r="MX657" s="1"/>
      <c r="MY657" s="1"/>
      <c r="MZ657" s="1"/>
      <c r="NA657" s="1"/>
      <c r="NB657" s="1"/>
      <c r="NC657" s="1"/>
      <c r="ND657" s="1"/>
      <c r="NE657" s="1"/>
      <c r="NF657" s="1"/>
      <c r="NG657" s="1"/>
      <c r="NH657" s="1"/>
      <c r="NI657" s="1"/>
      <c r="NJ657" s="1"/>
      <c r="NK657" s="1"/>
      <c r="NL657" s="1"/>
      <c r="NM657" s="1"/>
      <c r="NN657" s="1"/>
      <c r="NO657" s="1"/>
      <c r="NP657" s="1"/>
      <c r="NQ657" s="1"/>
      <c r="NR657" s="1"/>
      <c r="NS657" s="1"/>
      <c r="NT657" s="1"/>
      <c r="NU657" s="1"/>
      <c r="NV657" s="1"/>
      <c r="NW657" s="1"/>
      <c r="NX657" s="1"/>
      <c r="NY657" s="1"/>
      <c r="NZ657" s="1"/>
      <c r="OA657" s="1"/>
      <c r="OB657" s="1"/>
      <c r="OC657" s="1"/>
      <c r="OD657" s="1"/>
      <c r="OE657" s="1"/>
      <c r="OF657" s="1"/>
      <c r="OG657" s="1"/>
      <c r="OH657" s="1"/>
      <c r="OI657" s="1"/>
      <c r="OJ657" s="1"/>
      <c r="OK657" s="1"/>
      <c r="OL657" s="1"/>
      <c r="OM657" s="1"/>
      <c r="ON657" s="1"/>
      <c r="OO657" s="1"/>
      <c r="OP657" s="1"/>
      <c r="OQ657" s="1"/>
      <c r="OR657" s="1"/>
      <c r="OS657" s="1"/>
      <c r="OT657" s="1"/>
      <c r="OU657" s="1"/>
      <c r="OV657" s="1"/>
      <c r="OW657" s="1"/>
      <c r="OX657" s="1"/>
      <c r="OY657" s="1"/>
      <c r="OZ657" s="1"/>
      <c r="PA657" s="1"/>
      <c r="PB657" s="1"/>
      <c r="PC657" s="1"/>
      <c r="PD657" s="1"/>
      <c r="PE657" s="1"/>
      <c r="PF657" s="1"/>
      <c r="PG657" s="1"/>
      <c r="PH657" s="1"/>
      <c r="PI657" s="1"/>
      <c r="PJ657" s="1"/>
      <c r="PK657" s="1"/>
      <c r="PL657" s="1"/>
      <c r="PM657" s="1"/>
      <c r="PN657" s="1"/>
      <c r="PO657" s="1"/>
      <c r="PP657" s="1"/>
      <c r="PQ657" s="1"/>
      <c r="PR657" s="1"/>
      <c r="PS657" s="1"/>
      <c r="PT657" s="1"/>
      <c r="PU657" s="1"/>
      <c r="PV657" s="1"/>
      <c r="PW657" s="1"/>
      <c r="PX657" s="1"/>
      <c r="PY657" s="1"/>
      <c r="PZ657" s="1"/>
    </row>
    <row r="658" spans="1:442" s="79" customFormat="1" ht="64.5" customHeight="1" x14ac:dyDescent="0.3">
      <c r="A658" s="36"/>
      <c r="B658" s="167"/>
      <c r="C658" s="167"/>
      <c r="D658" s="167"/>
      <c r="E658" s="166"/>
      <c r="F658" s="166"/>
      <c r="G658" s="166"/>
      <c r="H658" s="167"/>
      <c r="I658" s="167"/>
      <c r="J658" s="12" t="s">
        <v>127</v>
      </c>
      <c r="K658" s="8" t="s">
        <v>128</v>
      </c>
      <c r="L658" s="8" t="s">
        <v>85</v>
      </c>
      <c r="M658" s="53">
        <v>4</v>
      </c>
      <c r="N658" s="168"/>
      <c r="O658" s="167"/>
      <c r="P658" s="167"/>
      <c r="Q658" s="167"/>
      <c r="R658" s="170"/>
      <c r="S658" s="170"/>
      <c r="T658" s="171"/>
      <c r="U658" s="171"/>
      <c r="V658" s="173"/>
      <c r="W658" s="173"/>
      <c r="X658" s="173"/>
      <c r="Y658" s="173"/>
      <c r="Z658" s="173"/>
      <c r="AA658" s="173"/>
      <c r="AB658" s="173"/>
      <c r="AC658" s="168"/>
      <c r="AD658" s="175"/>
      <c r="AE658" s="175"/>
      <c r="AF658" s="167"/>
      <c r="AG658" s="168"/>
      <c r="AH658" s="168"/>
      <c r="AI658" s="168"/>
      <c r="AJ658" s="167"/>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c r="KW658" s="1"/>
      <c r="KX658" s="1"/>
      <c r="KY658" s="1"/>
      <c r="KZ658" s="1"/>
      <c r="LA658" s="1"/>
      <c r="LB658" s="1"/>
      <c r="LC658" s="1"/>
      <c r="LD658" s="1"/>
      <c r="LE658" s="1"/>
      <c r="LF658" s="1"/>
      <c r="LG658" s="1"/>
      <c r="LH658" s="1"/>
      <c r="LI658" s="1"/>
      <c r="LJ658" s="1"/>
      <c r="LK658" s="1"/>
      <c r="LL658" s="1"/>
      <c r="LM658" s="1"/>
      <c r="LN658" s="1"/>
      <c r="LO658" s="1"/>
      <c r="LP658" s="1"/>
      <c r="LQ658" s="1"/>
      <c r="LR658" s="1"/>
      <c r="LS658" s="1"/>
      <c r="LT658" s="1"/>
      <c r="LU658" s="1"/>
      <c r="LV658" s="1"/>
      <c r="LW658" s="1"/>
      <c r="LX658" s="1"/>
      <c r="LY658" s="1"/>
      <c r="LZ658" s="1"/>
      <c r="MA658" s="1"/>
      <c r="MB658" s="1"/>
      <c r="MC658" s="1"/>
      <c r="MD658" s="1"/>
      <c r="ME658" s="1"/>
      <c r="MF658" s="1"/>
      <c r="MG658" s="1"/>
      <c r="MH658" s="1"/>
      <c r="MI658" s="1"/>
      <c r="MJ658" s="1"/>
      <c r="MK658" s="1"/>
      <c r="ML658" s="1"/>
      <c r="MM658" s="1"/>
      <c r="MN658" s="1"/>
      <c r="MO658" s="1"/>
      <c r="MP658" s="1"/>
      <c r="MQ658" s="1"/>
      <c r="MR658" s="1"/>
      <c r="MS658" s="1"/>
      <c r="MT658" s="1"/>
      <c r="MU658" s="1"/>
      <c r="MV658" s="1"/>
      <c r="MW658" s="1"/>
      <c r="MX658" s="1"/>
      <c r="MY658" s="1"/>
      <c r="MZ658" s="1"/>
      <c r="NA658" s="1"/>
      <c r="NB658" s="1"/>
      <c r="NC658" s="1"/>
      <c r="ND658" s="1"/>
      <c r="NE658" s="1"/>
      <c r="NF658" s="1"/>
      <c r="NG658" s="1"/>
      <c r="NH658" s="1"/>
      <c r="NI658" s="1"/>
      <c r="NJ658" s="1"/>
      <c r="NK658" s="1"/>
      <c r="NL658" s="1"/>
      <c r="NM658" s="1"/>
      <c r="NN658" s="1"/>
      <c r="NO658" s="1"/>
      <c r="NP658" s="1"/>
      <c r="NQ658" s="1"/>
      <c r="NR658" s="1"/>
      <c r="NS658" s="1"/>
      <c r="NT658" s="1"/>
      <c r="NU658" s="1"/>
      <c r="NV658" s="1"/>
      <c r="NW658" s="1"/>
      <c r="NX658" s="1"/>
      <c r="NY658" s="1"/>
      <c r="NZ658" s="1"/>
      <c r="OA658" s="1"/>
      <c r="OB658" s="1"/>
      <c r="OC658" s="1"/>
      <c r="OD658" s="1"/>
      <c r="OE658" s="1"/>
      <c r="OF658" s="1"/>
      <c r="OG658" s="1"/>
      <c r="OH658" s="1"/>
      <c r="OI658" s="1"/>
      <c r="OJ658" s="1"/>
      <c r="OK658" s="1"/>
      <c r="OL658" s="1"/>
      <c r="OM658" s="1"/>
      <c r="ON658" s="1"/>
      <c r="OO658" s="1"/>
      <c r="OP658" s="1"/>
      <c r="OQ658" s="1"/>
      <c r="OR658" s="1"/>
      <c r="OS658" s="1"/>
      <c r="OT658" s="1"/>
      <c r="OU658" s="1"/>
      <c r="OV658" s="1"/>
      <c r="OW658" s="1"/>
      <c r="OX658" s="1"/>
      <c r="OY658" s="1"/>
      <c r="OZ658" s="1"/>
      <c r="PA658" s="1"/>
      <c r="PB658" s="1"/>
      <c r="PC658" s="1"/>
      <c r="PD658" s="1"/>
      <c r="PE658" s="1"/>
      <c r="PF658" s="1"/>
      <c r="PG658" s="1"/>
      <c r="PH658" s="1"/>
      <c r="PI658" s="1"/>
      <c r="PJ658" s="1"/>
      <c r="PK658" s="1"/>
      <c r="PL658" s="1"/>
      <c r="PM658" s="1"/>
      <c r="PN658" s="1"/>
      <c r="PO658" s="1"/>
      <c r="PP658" s="1"/>
      <c r="PQ658" s="1"/>
      <c r="PR658" s="1"/>
      <c r="PS658" s="1"/>
      <c r="PT658" s="1"/>
      <c r="PU658" s="1"/>
      <c r="PV658" s="1"/>
      <c r="PW658" s="1"/>
      <c r="PX658" s="1"/>
      <c r="PY658" s="1"/>
      <c r="PZ658" s="1"/>
    </row>
    <row r="659" spans="1:442" s="78" customFormat="1" ht="66.650000000000006" customHeight="1" x14ac:dyDescent="0.3">
      <c r="A659" s="36"/>
      <c r="B659" s="167" t="s">
        <v>597</v>
      </c>
      <c r="C659" s="167" t="s">
        <v>599</v>
      </c>
      <c r="D659" s="167" t="s">
        <v>66</v>
      </c>
      <c r="E659" s="166" t="s">
        <v>67</v>
      </c>
      <c r="F659" s="166" t="s">
        <v>132</v>
      </c>
      <c r="G659" s="166" t="s">
        <v>69</v>
      </c>
      <c r="H659" s="167" t="s">
        <v>70</v>
      </c>
      <c r="I659" s="167" t="s">
        <v>79</v>
      </c>
      <c r="J659" s="12" t="s">
        <v>113</v>
      </c>
      <c r="K659" s="8" t="s">
        <v>114</v>
      </c>
      <c r="L659" s="8" t="s">
        <v>115</v>
      </c>
      <c r="M659" s="8">
        <v>2</v>
      </c>
      <c r="N659" s="168" t="s">
        <v>108</v>
      </c>
      <c r="O659" s="218" t="s">
        <v>598</v>
      </c>
      <c r="P659" s="167" t="s">
        <v>75</v>
      </c>
      <c r="Q659" s="167" t="s">
        <v>76</v>
      </c>
      <c r="R659" s="170" t="s">
        <v>77</v>
      </c>
      <c r="S659" s="170" t="s">
        <v>109</v>
      </c>
      <c r="T659" s="171">
        <f>V659+Y659</f>
        <v>106465.01</v>
      </c>
      <c r="U659" s="171" t="s">
        <v>79</v>
      </c>
      <c r="V659" s="173">
        <v>90495.25</v>
      </c>
      <c r="W659" s="173" t="s">
        <v>79</v>
      </c>
      <c r="X659" s="173" t="s">
        <v>79</v>
      </c>
      <c r="Y659" s="173">
        <v>15969.76</v>
      </c>
      <c r="Z659" s="173" t="s">
        <v>79</v>
      </c>
      <c r="AA659" s="173" t="s">
        <v>79</v>
      </c>
      <c r="AB659" s="173">
        <v>35376.019999999997</v>
      </c>
      <c r="AC659" s="168" t="s">
        <v>80</v>
      </c>
      <c r="AD659" s="175" t="s">
        <v>79</v>
      </c>
      <c r="AE659" s="175">
        <f>V659+Y659</f>
        <v>106465.01</v>
      </c>
      <c r="AF659" s="167" t="s">
        <v>79</v>
      </c>
      <c r="AG659" s="168" t="s">
        <v>33</v>
      </c>
      <c r="AH659" s="168" t="s">
        <v>252</v>
      </c>
      <c r="AI659" s="168" t="s">
        <v>257</v>
      </c>
      <c r="AJ659" s="167"/>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row>
    <row r="660" spans="1:442" s="78" customFormat="1" ht="73" customHeight="1" x14ac:dyDescent="0.3">
      <c r="A660" s="36"/>
      <c r="B660" s="167"/>
      <c r="C660" s="167"/>
      <c r="D660" s="167"/>
      <c r="E660" s="166"/>
      <c r="F660" s="166"/>
      <c r="G660" s="166"/>
      <c r="H660" s="167"/>
      <c r="I660" s="167"/>
      <c r="J660" s="12" t="s">
        <v>116</v>
      </c>
      <c r="K660" s="8" t="s">
        <v>117</v>
      </c>
      <c r="L660" s="8" t="s">
        <v>85</v>
      </c>
      <c r="M660" s="8">
        <v>2</v>
      </c>
      <c r="N660" s="168"/>
      <c r="O660" s="218"/>
      <c r="P660" s="167"/>
      <c r="Q660" s="167"/>
      <c r="R660" s="170"/>
      <c r="S660" s="170"/>
      <c r="T660" s="171"/>
      <c r="U660" s="171"/>
      <c r="V660" s="173"/>
      <c r="W660" s="173"/>
      <c r="X660" s="173"/>
      <c r="Y660" s="173"/>
      <c r="Z660" s="173"/>
      <c r="AA660" s="173"/>
      <c r="AB660" s="173"/>
      <c r="AC660" s="168"/>
      <c r="AD660" s="175"/>
      <c r="AE660" s="175"/>
      <c r="AF660" s="167"/>
      <c r="AG660" s="168"/>
      <c r="AH660" s="168"/>
      <c r="AI660" s="168"/>
      <c r="AJ660" s="167"/>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c r="KW660" s="1"/>
      <c r="KX660" s="1"/>
      <c r="KY660" s="1"/>
      <c r="KZ660" s="1"/>
      <c r="LA660" s="1"/>
      <c r="LB660" s="1"/>
      <c r="LC660" s="1"/>
      <c r="LD660" s="1"/>
      <c r="LE660" s="1"/>
      <c r="LF660" s="1"/>
      <c r="LG660" s="1"/>
      <c r="LH660" s="1"/>
      <c r="LI660" s="1"/>
      <c r="LJ660" s="1"/>
      <c r="LK660" s="1"/>
      <c r="LL660" s="1"/>
      <c r="LM660" s="1"/>
      <c r="LN660" s="1"/>
      <c r="LO660" s="1"/>
      <c r="LP660" s="1"/>
      <c r="LQ660" s="1"/>
      <c r="LR660" s="1"/>
      <c r="LS660" s="1"/>
      <c r="LT660" s="1"/>
      <c r="LU660" s="1"/>
      <c r="LV660" s="1"/>
      <c r="LW660" s="1"/>
      <c r="LX660" s="1"/>
      <c r="LY660" s="1"/>
      <c r="LZ660" s="1"/>
      <c r="MA660" s="1"/>
      <c r="MB660" s="1"/>
      <c r="MC660" s="1"/>
      <c r="MD660" s="1"/>
      <c r="ME660" s="1"/>
      <c r="MF660" s="1"/>
      <c r="MG660" s="1"/>
      <c r="MH660" s="1"/>
      <c r="MI660" s="1"/>
      <c r="MJ660" s="1"/>
      <c r="MK660" s="1"/>
      <c r="ML660" s="1"/>
      <c r="MM660" s="1"/>
      <c r="MN660" s="1"/>
      <c r="MO660" s="1"/>
      <c r="MP660" s="1"/>
      <c r="MQ660" s="1"/>
      <c r="MR660" s="1"/>
      <c r="MS660" s="1"/>
      <c r="MT660" s="1"/>
      <c r="MU660" s="1"/>
      <c r="MV660" s="1"/>
      <c r="MW660" s="1"/>
      <c r="MX660" s="1"/>
      <c r="MY660" s="1"/>
      <c r="MZ660" s="1"/>
      <c r="NA660" s="1"/>
      <c r="NB660" s="1"/>
      <c r="NC660" s="1"/>
      <c r="ND660" s="1"/>
      <c r="NE660" s="1"/>
      <c r="NF660" s="1"/>
      <c r="NG660" s="1"/>
      <c r="NH660" s="1"/>
      <c r="NI660" s="1"/>
      <c r="NJ660" s="1"/>
      <c r="NK660" s="1"/>
      <c r="NL660" s="1"/>
      <c r="NM660" s="1"/>
      <c r="NN660" s="1"/>
      <c r="NO660" s="1"/>
      <c r="NP660" s="1"/>
      <c r="NQ660" s="1"/>
      <c r="NR660" s="1"/>
      <c r="NS660" s="1"/>
      <c r="NT660" s="1"/>
      <c r="NU660" s="1"/>
      <c r="NV660" s="1"/>
      <c r="NW660" s="1"/>
      <c r="NX660" s="1"/>
      <c r="NY660" s="1"/>
      <c r="NZ660" s="1"/>
      <c r="OA660" s="1"/>
      <c r="OB660" s="1"/>
      <c r="OC660" s="1"/>
      <c r="OD660" s="1"/>
      <c r="OE660" s="1"/>
      <c r="OF660" s="1"/>
      <c r="OG660" s="1"/>
      <c r="OH660" s="1"/>
      <c r="OI660" s="1"/>
      <c r="OJ660" s="1"/>
      <c r="OK660" s="1"/>
      <c r="OL660" s="1"/>
      <c r="OM660" s="1"/>
      <c r="ON660" s="1"/>
      <c r="OO660" s="1"/>
      <c r="OP660" s="1"/>
      <c r="OQ660" s="1"/>
      <c r="OR660" s="1"/>
      <c r="OS660" s="1"/>
      <c r="OT660" s="1"/>
      <c r="OU660" s="1"/>
      <c r="OV660" s="1"/>
      <c r="OW660" s="1"/>
      <c r="OX660" s="1"/>
      <c r="OY660" s="1"/>
      <c r="OZ660" s="1"/>
      <c r="PA660" s="1"/>
      <c r="PB660" s="1"/>
      <c r="PC660" s="1"/>
      <c r="PD660" s="1"/>
      <c r="PE660" s="1"/>
      <c r="PF660" s="1"/>
      <c r="PG660" s="1"/>
      <c r="PH660" s="1"/>
      <c r="PI660" s="1"/>
      <c r="PJ660" s="1"/>
      <c r="PK660" s="1"/>
      <c r="PL660" s="1"/>
      <c r="PM660" s="1"/>
      <c r="PN660" s="1"/>
      <c r="PO660" s="1"/>
      <c r="PP660" s="1"/>
      <c r="PQ660" s="1"/>
      <c r="PR660" s="1"/>
      <c r="PS660" s="1"/>
      <c r="PT660" s="1"/>
      <c r="PU660" s="1"/>
      <c r="PV660" s="1"/>
      <c r="PW660" s="1"/>
      <c r="PX660" s="1"/>
      <c r="PY660" s="1"/>
      <c r="PZ660" s="1"/>
    </row>
    <row r="661" spans="1:442" s="78" customFormat="1" ht="67.5" customHeight="1" x14ac:dyDescent="0.3">
      <c r="A661" s="36"/>
      <c r="B661" s="167"/>
      <c r="C661" s="167"/>
      <c r="D661" s="167"/>
      <c r="E661" s="166"/>
      <c r="F661" s="166"/>
      <c r="G661" s="166"/>
      <c r="H661" s="167"/>
      <c r="I661" s="167"/>
      <c r="J661" s="12" t="s">
        <v>213</v>
      </c>
      <c r="K661" s="8" t="s">
        <v>118</v>
      </c>
      <c r="L661" s="8" t="s">
        <v>119</v>
      </c>
      <c r="M661" s="8">
        <v>2</v>
      </c>
      <c r="N661" s="168"/>
      <c r="O661" s="218"/>
      <c r="P661" s="167"/>
      <c r="Q661" s="167"/>
      <c r="R661" s="170"/>
      <c r="S661" s="170"/>
      <c r="T661" s="171"/>
      <c r="U661" s="171"/>
      <c r="V661" s="173"/>
      <c r="W661" s="173"/>
      <c r="X661" s="173"/>
      <c r="Y661" s="173"/>
      <c r="Z661" s="173"/>
      <c r="AA661" s="173"/>
      <c r="AB661" s="173"/>
      <c r="AC661" s="168"/>
      <c r="AD661" s="175"/>
      <c r="AE661" s="175"/>
      <c r="AF661" s="167"/>
      <c r="AG661" s="168"/>
      <c r="AH661" s="168"/>
      <c r="AI661" s="168"/>
      <c r="AJ661" s="167"/>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c r="KW661" s="1"/>
      <c r="KX661" s="1"/>
      <c r="KY661" s="1"/>
      <c r="KZ661" s="1"/>
      <c r="LA661" s="1"/>
      <c r="LB661" s="1"/>
      <c r="LC661" s="1"/>
      <c r="LD661" s="1"/>
      <c r="LE661" s="1"/>
      <c r="LF661" s="1"/>
      <c r="LG661" s="1"/>
      <c r="LH661" s="1"/>
      <c r="LI661" s="1"/>
      <c r="LJ661" s="1"/>
      <c r="LK661" s="1"/>
      <c r="LL661" s="1"/>
      <c r="LM661" s="1"/>
      <c r="LN661" s="1"/>
      <c r="LO661" s="1"/>
      <c r="LP661" s="1"/>
      <c r="LQ661" s="1"/>
      <c r="LR661" s="1"/>
      <c r="LS661" s="1"/>
      <c r="LT661" s="1"/>
      <c r="LU661" s="1"/>
      <c r="LV661" s="1"/>
      <c r="LW661" s="1"/>
      <c r="LX661" s="1"/>
      <c r="LY661" s="1"/>
      <c r="LZ661" s="1"/>
      <c r="MA661" s="1"/>
      <c r="MB661" s="1"/>
      <c r="MC661" s="1"/>
      <c r="MD661" s="1"/>
      <c r="ME661" s="1"/>
      <c r="MF661" s="1"/>
      <c r="MG661" s="1"/>
      <c r="MH661" s="1"/>
      <c r="MI661" s="1"/>
      <c r="MJ661" s="1"/>
      <c r="MK661" s="1"/>
      <c r="ML661" s="1"/>
      <c r="MM661" s="1"/>
      <c r="MN661" s="1"/>
      <c r="MO661" s="1"/>
      <c r="MP661" s="1"/>
      <c r="MQ661" s="1"/>
      <c r="MR661" s="1"/>
      <c r="MS661" s="1"/>
      <c r="MT661" s="1"/>
      <c r="MU661" s="1"/>
      <c r="MV661" s="1"/>
      <c r="MW661" s="1"/>
      <c r="MX661" s="1"/>
      <c r="MY661" s="1"/>
      <c r="MZ661" s="1"/>
      <c r="NA661" s="1"/>
      <c r="NB661" s="1"/>
      <c r="NC661" s="1"/>
      <c r="ND661" s="1"/>
      <c r="NE661" s="1"/>
      <c r="NF661" s="1"/>
      <c r="NG661" s="1"/>
      <c r="NH661" s="1"/>
      <c r="NI661" s="1"/>
      <c r="NJ661" s="1"/>
      <c r="NK661" s="1"/>
      <c r="NL661" s="1"/>
      <c r="NM661" s="1"/>
      <c r="NN661" s="1"/>
      <c r="NO661" s="1"/>
      <c r="NP661" s="1"/>
      <c r="NQ661" s="1"/>
      <c r="NR661" s="1"/>
      <c r="NS661" s="1"/>
      <c r="NT661" s="1"/>
      <c r="NU661" s="1"/>
      <c r="NV661" s="1"/>
      <c r="NW661" s="1"/>
      <c r="NX661" s="1"/>
      <c r="NY661" s="1"/>
      <c r="NZ661" s="1"/>
      <c r="OA661" s="1"/>
      <c r="OB661" s="1"/>
      <c r="OC661" s="1"/>
      <c r="OD661" s="1"/>
      <c r="OE661" s="1"/>
      <c r="OF661" s="1"/>
      <c r="OG661" s="1"/>
      <c r="OH661" s="1"/>
      <c r="OI661" s="1"/>
      <c r="OJ661" s="1"/>
      <c r="OK661" s="1"/>
      <c r="OL661" s="1"/>
      <c r="OM661" s="1"/>
      <c r="ON661" s="1"/>
      <c r="OO661" s="1"/>
      <c r="OP661" s="1"/>
      <c r="OQ661" s="1"/>
      <c r="OR661" s="1"/>
      <c r="OS661" s="1"/>
      <c r="OT661" s="1"/>
      <c r="OU661" s="1"/>
      <c r="OV661" s="1"/>
      <c r="OW661" s="1"/>
      <c r="OX661" s="1"/>
      <c r="OY661" s="1"/>
      <c r="OZ661" s="1"/>
      <c r="PA661" s="1"/>
      <c r="PB661" s="1"/>
      <c r="PC661" s="1"/>
      <c r="PD661" s="1"/>
      <c r="PE661" s="1"/>
      <c r="PF661" s="1"/>
      <c r="PG661" s="1"/>
      <c r="PH661" s="1"/>
      <c r="PI661" s="1"/>
      <c r="PJ661" s="1"/>
      <c r="PK661" s="1"/>
      <c r="PL661" s="1"/>
      <c r="PM661" s="1"/>
      <c r="PN661" s="1"/>
      <c r="PO661" s="1"/>
      <c r="PP661" s="1"/>
      <c r="PQ661" s="1"/>
      <c r="PR661" s="1"/>
      <c r="PS661" s="1"/>
      <c r="PT661" s="1"/>
      <c r="PU661" s="1"/>
      <c r="PV661" s="1"/>
      <c r="PW661" s="1"/>
      <c r="PX661" s="1"/>
      <c r="PY661" s="1"/>
      <c r="PZ661" s="1"/>
    </row>
    <row r="662" spans="1:442" s="78" customFormat="1" ht="26" x14ac:dyDescent="0.3">
      <c r="A662" s="36"/>
      <c r="B662" s="167"/>
      <c r="C662" s="167"/>
      <c r="D662" s="167"/>
      <c r="E662" s="166"/>
      <c r="F662" s="166"/>
      <c r="G662" s="166"/>
      <c r="H662" s="167"/>
      <c r="I662" s="167"/>
      <c r="J662" s="12" t="s">
        <v>120</v>
      </c>
      <c r="K662" s="8" t="s">
        <v>121</v>
      </c>
      <c r="L662" s="8" t="s">
        <v>119</v>
      </c>
      <c r="M662" s="53">
        <v>2</v>
      </c>
      <c r="N662" s="168"/>
      <c r="O662" s="218"/>
      <c r="P662" s="167"/>
      <c r="Q662" s="167"/>
      <c r="R662" s="170"/>
      <c r="S662" s="170"/>
      <c r="T662" s="171"/>
      <c r="U662" s="171"/>
      <c r="V662" s="173"/>
      <c r="W662" s="173"/>
      <c r="X662" s="173"/>
      <c r="Y662" s="173"/>
      <c r="Z662" s="173"/>
      <c r="AA662" s="173"/>
      <c r="AB662" s="173"/>
      <c r="AC662" s="168"/>
      <c r="AD662" s="175"/>
      <c r="AE662" s="175"/>
      <c r="AF662" s="167"/>
      <c r="AG662" s="168"/>
      <c r="AH662" s="168"/>
      <c r="AI662" s="168"/>
      <c r="AJ662" s="167"/>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c r="KW662" s="1"/>
      <c r="KX662" s="1"/>
      <c r="KY662" s="1"/>
      <c r="KZ662" s="1"/>
      <c r="LA662" s="1"/>
      <c r="LB662" s="1"/>
      <c r="LC662" s="1"/>
      <c r="LD662" s="1"/>
      <c r="LE662" s="1"/>
      <c r="LF662" s="1"/>
      <c r="LG662" s="1"/>
      <c r="LH662" s="1"/>
      <c r="LI662" s="1"/>
      <c r="LJ662" s="1"/>
      <c r="LK662" s="1"/>
      <c r="LL662" s="1"/>
      <c r="LM662" s="1"/>
      <c r="LN662" s="1"/>
      <c r="LO662" s="1"/>
      <c r="LP662" s="1"/>
      <c r="LQ662" s="1"/>
      <c r="LR662" s="1"/>
      <c r="LS662" s="1"/>
      <c r="LT662" s="1"/>
      <c r="LU662" s="1"/>
      <c r="LV662" s="1"/>
      <c r="LW662" s="1"/>
      <c r="LX662" s="1"/>
      <c r="LY662" s="1"/>
      <c r="LZ662" s="1"/>
      <c r="MA662" s="1"/>
      <c r="MB662" s="1"/>
      <c r="MC662" s="1"/>
      <c r="MD662" s="1"/>
      <c r="ME662" s="1"/>
      <c r="MF662" s="1"/>
      <c r="MG662" s="1"/>
      <c r="MH662" s="1"/>
      <c r="MI662" s="1"/>
      <c r="MJ662" s="1"/>
      <c r="MK662" s="1"/>
      <c r="ML662" s="1"/>
      <c r="MM662" s="1"/>
      <c r="MN662" s="1"/>
      <c r="MO662" s="1"/>
      <c r="MP662" s="1"/>
      <c r="MQ662" s="1"/>
      <c r="MR662" s="1"/>
      <c r="MS662" s="1"/>
      <c r="MT662" s="1"/>
      <c r="MU662" s="1"/>
      <c r="MV662" s="1"/>
      <c r="MW662" s="1"/>
      <c r="MX662" s="1"/>
      <c r="MY662" s="1"/>
      <c r="MZ662" s="1"/>
      <c r="NA662" s="1"/>
      <c r="NB662" s="1"/>
      <c r="NC662" s="1"/>
      <c r="ND662" s="1"/>
      <c r="NE662" s="1"/>
      <c r="NF662" s="1"/>
      <c r="NG662" s="1"/>
      <c r="NH662" s="1"/>
      <c r="NI662" s="1"/>
      <c r="NJ662" s="1"/>
      <c r="NK662" s="1"/>
      <c r="NL662" s="1"/>
      <c r="NM662" s="1"/>
      <c r="NN662" s="1"/>
      <c r="NO662" s="1"/>
      <c r="NP662" s="1"/>
      <c r="NQ662" s="1"/>
      <c r="NR662" s="1"/>
      <c r="NS662" s="1"/>
      <c r="NT662" s="1"/>
      <c r="NU662" s="1"/>
      <c r="NV662" s="1"/>
      <c r="NW662" s="1"/>
      <c r="NX662" s="1"/>
      <c r="NY662" s="1"/>
      <c r="NZ662" s="1"/>
      <c r="OA662" s="1"/>
      <c r="OB662" s="1"/>
      <c r="OC662" s="1"/>
      <c r="OD662" s="1"/>
      <c r="OE662" s="1"/>
      <c r="OF662" s="1"/>
      <c r="OG662" s="1"/>
      <c r="OH662" s="1"/>
      <c r="OI662" s="1"/>
      <c r="OJ662" s="1"/>
      <c r="OK662" s="1"/>
      <c r="OL662" s="1"/>
      <c r="OM662" s="1"/>
      <c r="ON662" s="1"/>
      <c r="OO662" s="1"/>
      <c r="OP662" s="1"/>
      <c r="OQ662" s="1"/>
      <c r="OR662" s="1"/>
      <c r="OS662" s="1"/>
      <c r="OT662" s="1"/>
      <c r="OU662" s="1"/>
      <c r="OV662" s="1"/>
      <c r="OW662" s="1"/>
      <c r="OX662" s="1"/>
      <c r="OY662" s="1"/>
      <c r="OZ662" s="1"/>
      <c r="PA662" s="1"/>
      <c r="PB662" s="1"/>
      <c r="PC662" s="1"/>
      <c r="PD662" s="1"/>
      <c r="PE662" s="1"/>
      <c r="PF662" s="1"/>
      <c r="PG662" s="1"/>
      <c r="PH662" s="1"/>
      <c r="PI662" s="1"/>
      <c r="PJ662" s="1"/>
      <c r="PK662" s="1"/>
      <c r="PL662" s="1"/>
      <c r="PM662" s="1"/>
      <c r="PN662" s="1"/>
      <c r="PO662" s="1"/>
      <c r="PP662" s="1"/>
      <c r="PQ662" s="1"/>
      <c r="PR662" s="1"/>
      <c r="PS662" s="1"/>
      <c r="PT662" s="1"/>
      <c r="PU662" s="1"/>
      <c r="PV662" s="1"/>
      <c r="PW662" s="1"/>
      <c r="PX662" s="1"/>
      <c r="PY662" s="1"/>
      <c r="PZ662" s="1"/>
    </row>
    <row r="663" spans="1:442" s="79" customFormat="1" ht="91" x14ac:dyDescent="0.3">
      <c r="A663" s="36"/>
      <c r="B663" s="167" t="s">
        <v>600</v>
      </c>
      <c r="C663" s="167" t="s">
        <v>590</v>
      </c>
      <c r="D663" s="167" t="s">
        <v>106</v>
      </c>
      <c r="E663" s="166" t="s">
        <v>67</v>
      </c>
      <c r="F663" s="166" t="s">
        <v>134</v>
      </c>
      <c r="G663" s="166" t="s">
        <v>147</v>
      </c>
      <c r="H663" s="167" t="s">
        <v>70</v>
      </c>
      <c r="I663" s="167" t="s">
        <v>79</v>
      </c>
      <c r="J663" s="12" t="s">
        <v>212</v>
      </c>
      <c r="K663" s="8" t="s">
        <v>107</v>
      </c>
      <c r="L663" s="8" t="s">
        <v>86</v>
      </c>
      <c r="M663" s="8">
        <v>40</v>
      </c>
      <c r="N663" s="168" t="s">
        <v>108</v>
      </c>
      <c r="O663" s="167" t="s">
        <v>594</v>
      </c>
      <c r="P663" s="167" t="s">
        <v>75</v>
      </c>
      <c r="Q663" s="167" t="s">
        <v>76</v>
      </c>
      <c r="R663" s="170" t="s">
        <v>77</v>
      </c>
      <c r="S663" s="170" t="s">
        <v>109</v>
      </c>
      <c r="T663" s="171">
        <f>V663+Y663</f>
        <v>114319.92</v>
      </c>
      <c r="U663" s="171" t="s">
        <v>79</v>
      </c>
      <c r="V663" s="173">
        <v>97171.94</v>
      </c>
      <c r="W663" s="173" t="s">
        <v>98</v>
      </c>
      <c r="X663" s="173" t="s">
        <v>98</v>
      </c>
      <c r="Y663" s="173">
        <v>17147.98</v>
      </c>
      <c r="Z663" s="173" t="s">
        <v>98</v>
      </c>
      <c r="AA663" s="173" t="s">
        <v>79</v>
      </c>
      <c r="AB663" s="173">
        <v>37986.44</v>
      </c>
      <c r="AC663" s="168" t="s">
        <v>149</v>
      </c>
      <c r="AD663" s="175" t="s">
        <v>79</v>
      </c>
      <c r="AE663" s="175">
        <f>V663+Y663</f>
        <v>114319.92</v>
      </c>
      <c r="AF663" s="167" t="s">
        <v>79</v>
      </c>
      <c r="AG663" s="168" t="s">
        <v>33</v>
      </c>
      <c r="AH663" s="168" t="s">
        <v>260</v>
      </c>
      <c r="AI663" s="168" t="s">
        <v>170</v>
      </c>
      <c r="AJ663" s="167"/>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c r="KW663" s="1"/>
      <c r="KX663" s="1"/>
      <c r="KY663" s="1"/>
      <c r="KZ663" s="1"/>
      <c r="LA663" s="1"/>
      <c r="LB663" s="1"/>
      <c r="LC663" s="1"/>
      <c r="LD663" s="1"/>
      <c r="LE663" s="1"/>
      <c r="LF663" s="1"/>
      <c r="LG663" s="1"/>
      <c r="LH663" s="1"/>
      <c r="LI663" s="1"/>
      <c r="LJ663" s="1"/>
      <c r="LK663" s="1"/>
      <c r="LL663" s="1"/>
      <c r="LM663" s="1"/>
      <c r="LN663" s="1"/>
      <c r="LO663" s="1"/>
      <c r="LP663" s="1"/>
      <c r="LQ663" s="1"/>
      <c r="LR663" s="1"/>
      <c r="LS663" s="1"/>
      <c r="LT663" s="1"/>
      <c r="LU663" s="1"/>
      <c r="LV663" s="1"/>
      <c r="LW663" s="1"/>
      <c r="LX663" s="1"/>
      <c r="LY663" s="1"/>
      <c r="LZ663" s="1"/>
      <c r="MA663" s="1"/>
      <c r="MB663" s="1"/>
      <c r="MC663" s="1"/>
      <c r="MD663" s="1"/>
      <c r="ME663" s="1"/>
      <c r="MF663" s="1"/>
      <c r="MG663" s="1"/>
      <c r="MH663" s="1"/>
      <c r="MI663" s="1"/>
      <c r="MJ663" s="1"/>
      <c r="MK663" s="1"/>
      <c r="ML663" s="1"/>
      <c r="MM663" s="1"/>
      <c r="MN663" s="1"/>
      <c r="MO663" s="1"/>
      <c r="MP663" s="1"/>
      <c r="MQ663" s="1"/>
      <c r="MR663" s="1"/>
      <c r="MS663" s="1"/>
      <c r="MT663" s="1"/>
      <c r="MU663" s="1"/>
      <c r="MV663" s="1"/>
      <c r="MW663" s="1"/>
      <c r="MX663" s="1"/>
      <c r="MY663" s="1"/>
      <c r="MZ663" s="1"/>
      <c r="NA663" s="1"/>
      <c r="NB663" s="1"/>
      <c r="NC663" s="1"/>
      <c r="ND663" s="1"/>
      <c r="NE663" s="1"/>
      <c r="NF663" s="1"/>
      <c r="NG663" s="1"/>
      <c r="NH663" s="1"/>
      <c r="NI663" s="1"/>
      <c r="NJ663" s="1"/>
      <c r="NK663" s="1"/>
      <c r="NL663" s="1"/>
      <c r="NM663" s="1"/>
      <c r="NN663" s="1"/>
      <c r="NO663" s="1"/>
      <c r="NP663" s="1"/>
      <c r="NQ663" s="1"/>
      <c r="NR663" s="1"/>
      <c r="NS663" s="1"/>
      <c r="NT663" s="1"/>
      <c r="NU663" s="1"/>
      <c r="NV663" s="1"/>
      <c r="NW663" s="1"/>
      <c r="NX663" s="1"/>
      <c r="NY663" s="1"/>
      <c r="NZ663" s="1"/>
      <c r="OA663" s="1"/>
      <c r="OB663" s="1"/>
      <c r="OC663" s="1"/>
      <c r="OD663" s="1"/>
      <c r="OE663" s="1"/>
      <c r="OF663" s="1"/>
      <c r="OG663" s="1"/>
      <c r="OH663" s="1"/>
      <c r="OI663" s="1"/>
      <c r="OJ663" s="1"/>
      <c r="OK663" s="1"/>
      <c r="OL663" s="1"/>
      <c r="OM663" s="1"/>
      <c r="ON663" s="1"/>
      <c r="OO663" s="1"/>
      <c r="OP663" s="1"/>
      <c r="OQ663" s="1"/>
      <c r="OR663" s="1"/>
      <c r="OS663" s="1"/>
      <c r="OT663" s="1"/>
      <c r="OU663" s="1"/>
      <c r="OV663" s="1"/>
      <c r="OW663" s="1"/>
      <c r="OX663" s="1"/>
      <c r="OY663" s="1"/>
      <c r="OZ663" s="1"/>
      <c r="PA663" s="1"/>
      <c r="PB663" s="1"/>
      <c r="PC663" s="1"/>
      <c r="PD663" s="1"/>
      <c r="PE663" s="1"/>
      <c r="PF663" s="1"/>
      <c r="PG663" s="1"/>
      <c r="PH663" s="1"/>
      <c r="PI663" s="1"/>
      <c r="PJ663" s="1"/>
      <c r="PK663" s="1"/>
      <c r="PL663" s="1"/>
      <c r="PM663" s="1"/>
      <c r="PN663" s="1"/>
      <c r="PO663" s="1"/>
      <c r="PP663" s="1"/>
      <c r="PQ663" s="1"/>
      <c r="PR663" s="1"/>
      <c r="PS663" s="1"/>
      <c r="PT663" s="1"/>
      <c r="PU663" s="1"/>
      <c r="PV663" s="1"/>
      <c r="PW663" s="1"/>
      <c r="PX663" s="1"/>
      <c r="PY663" s="1"/>
      <c r="PZ663" s="1"/>
    </row>
    <row r="664" spans="1:442" s="79" customFormat="1" ht="52" x14ac:dyDescent="0.3">
      <c r="A664" s="36"/>
      <c r="B664" s="167"/>
      <c r="C664" s="167"/>
      <c r="D664" s="167"/>
      <c r="E664" s="166"/>
      <c r="F664" s="166"/>
      <c r="G664" s="166"/>
      <c r="H664" s="167"/>
      <c r="I664" s="167"/>
      <c r="J664" s="12" t="s">
        <v>111</v>
      </c>
      <c r="K664" s="8" t="s">
        <v>112</v>
      </c>
      <c r="L664" s="8" t="s">
        <v>85</v>
      </c>
      <c r="M664" s="8">
        <v>6</v>
      </c>
      <c r="N664" s="168"/>
      <c r="O664" s="167"/>
      <c r="P664" s="167"/>
      <c r="Q664" s="167"/>
      <c r="R664" s="170"/>
      <c r="S664" s="170"/>
      <c r="T664" s="171"/>
      <c r="U664" s="171"/>
      <c r="V664" s="173"/>
      <c r="W664" s="173"/>
      <c r="X664" s="173"/>
      <c r="Y664" s="173"/>
      <c r="Z664" s="173"/>
      <c r="AA664" s="173"/>
      <c r="AB664" s="173"/>
      <c r="AC664" s="168"/>
      <c r="AD664" s="175"/>
      <c r="AE664" s="175"/>
      <c r="AF664" s="167"/>
      <c r="AG664" s="168"/>
      <c r="AH664" s="168"/>
      <c r="AI664" s="168"/>
      <c r="AJ664" s="167"/>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c r="KW664" s="1"/>
      <c r="KX664" s="1"/>
      <c r="KY664" s="1"/>
      <c r="KZ664" s="1"/>
      <c r="LA664" s="1"/>
      <c r="LB664" s="1"/>
      <c r="LC664" s="1"/>
      <c r="LD664" s="1"/>
      <c r="LE664" s="1"/>
      <c r="LF664" s="1"/>
      <c r="LG664" s="1"/>
      <c r="LH664" s="1"/>
      <c r="LI664" s="1"/>
      <c r="LJ664" s="1"/>
      <c r="LK664" s="1"/>
      <c r="LL664" s="1"/>
      <c r="LM664" s="1"/>
      <c r="LN664" s="1"/>
      <c r="LO664" s="1"/>
      <c r="LP664" s="1"/>
      <c r="LQ664" s="1"/>
      <c r="LR664" s="1"/>
      <c r="LS664" s="1"/>
      <c r="LT664" s="1"/>
      <c r="LU664" s="1"/>
      <c r="LV664" s="1"/>
      <c r="LW664" s="1"/>
      <c r="LX664" s="1"/>
      <c r="LY664" s="1"/>
      <c r="LZ664" s="1"/>
      <c r="MA664" s="1"/>
      <c r="MB664" s="1"/>
      <c r="MC664" s="1"/>
      <c r="MD664" s="1"/>
      <c r="ME664" s="1"/>
      <c r="MF664" s="1"/>
      <c r="MG664" s="1"/>
      <c r="MH664" s="1"/>
      <c r="MI664" s="1"/>
      <c r="MJ664" s="1"/>
      <c r="MK664" s="1"/>
      <c r="ML664" s="1"/>
      <c r="MM664" s="1"/>
      <c r="MN664" s="1"/>
      <c r="MO664" s="1"/>
      <c r="MP664" s="1"/>
      <c r="MQ664" s="1"/>
      <c r="MR664" s="1"/>
      <c r="MS664" s="1"/>
      <c r="MT664" s="1"/>
      <c r="MU664" s="1"/>
      <c r="MV664" s="1"/>
      <c r="MW664" s="1"/>
      <c r="MX664" s="1"/>
      <c r="MY664" s="1"/>
      <c r="MZ664" s="1"/>
      <c r="NA664" s="1"/>
      <c r="NB664" s="1"/>
      <c r="NC664" s="1"/>
      <c r="ND664" s="1"/>
      <c r="NE664" s="1"/>
      <c r="NF664" s="1"/>
      <c r="NG664" s="1"/>
      <c r="NH664" s="1"/>
      <c r="NI664" s="1"/>
      <c r="NJ664" s="1"/>
      <c r="NK664" s="1"/>
      <c r="NL664" s="1"/>
      <c r="NM664" s="1"/>
      <c r="NN664" s="1"/>
      <c r="NO664" s="1"/>
      <c r="NP664" s="1"/>
      <c r="NQ664" s="1"/>
      <c r="NR664" s="1"/>
      <c r="NS664" s="1"/>
      <c r="NT664" s="1"/>
      <c r="NU664" s="1"/>
      <c r="NV664" s="1"/>
      <c r="NW664" s="1"/>
      <c r="NX664" s="1"/>
      <c r="NY664" s="1"/>
      <c r="NZ664" s="1"/>
      <c r="OA664" s="1"/>
      <c r="OB664" s="1"/>
      <c r="OC664" s="1"/>
      <c r="OD664" s="1"/>
      <c r="OE664" s="1"/>
      <c r="OF664" s="1"/>
      <c r="OG664" s="1"/>
      <c r="OH664" s="1"/>
      <c r="OI664" s="1"/>
      <c r="OJ664" s="1"/>
      <c r="OK664" s="1"/>
      <c r="OL664" s="1"/>
      <c r="OM664" s="1"/>
      <c r="ON664" s="1"/>
      <c r="OO664" s="1"/>
      <c r="OP664" s="1"/>
      <c r="OQ664" s="1"/>
      <c r="OR664" s="1"/>
      <c r="OS664" s="1"/>
      <c r="OT664" s="1"/>
      <c r="OU664" s="1"/>
      <c r="OV664" s="1"/>
      <c r="OW664" s="1"/>
      <c r="OX664" s="1"/>
      <c r="OY664" s="1"/>
      <c r="OZ664" s="1"/>
      <c r="PA664" s="1"/>
      <c r="PB664" s="1"/>
      <c r="PC664" s="1"/>
      <c r="PD664" s="1"/>
      <c r="PE664" s="1"/>
      <c r="PF664" s="1"/>
      <c r="PG664" s="1"/>
      <c r="PH664" s="1"/>
      <c r="PI664" s="1"/>
      <c r="PJ664" s="1"/>
      <c r="PK664" s="1"/>
      <c r="PL664" s="1"/>
      <c r="PM664" s="1"/>
      <c r="PN664" s="1"/>
      <c r="PO664" s="1"/>
      <c r="PP664" s="1"/>
      <c r="PQ664" s="1"/>
      <c r="PR664" s="1"/>
      <c r="PS664" s="1"/>
      <c r="PT664" s="1"/>
      <c r="PU664" s="1"/>
      <c r="PV664" s="1"/>
      <c r="PW664" s="1"/>
      <c r="PX664" s="1"/>
      <c r="PY664" s="1"/>
      <c r="PZ664" s="1"/>
    </row>
    <row r="665" spans="1:442" s="79" customFormat="1" ht="39" x14ac:dyDescent="0.3">
      <c r="A665" s="36"/>
      <c r="B665" s="167"/>
      <c r="C665" s="167"/>
      <c r="D665" s="167"/>
      <c r="E665" s="166"/>
      <c r="F665" s="166"/>
      <c r="G665" s="166"/>
      <c r="H665" s="167"/>
      <c r="I665" s="167"/>
      <c r="J665" s="12" t="s">
        <v>127</v>
      </c>
      <c r="K665" s="8" t="s">
        <v>128</v>
      </c>
      <c r="L665" s="8" t="s">
        <v>85</v>
      </c>
      <c r="M665" s="53">
        <v>133</v>
      </c>
      <c r="N665" s="168"/>
      <c r="O665" s="167"/>
      <c r="P665" s="167"/>
      <c r="Q665" s="167"/>
      <c r="R665" s="170"/>
      <c r="S665" s="170"/>
      <c r="T665" s="171"/>
      <c r="U665" s="171"/>
      <c r="V665" s="173"/>
      <c r="W665" s="173"/>
      <c r="X665" s="173"/>
      <c r="Y665" s="173"/>
      <c r="Z665" s="173"/>
      <c r="AA665" s="173"/>
      <c r="AB665" s="173"/>
      <c r="AC665" s="168"/>
      <c r="AD665" s="175"/>
      <c r="AE665" s="175"/>
      <c r="AF665" s="167"/>
      <c r="AG665" s="168"/>
      <c r="AH665" s="168"/>
      <c r="AI665" s="168"/>
      <c r="AJ665" s="167"/>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c r="KW665" s="1"/>
      <c r="KX665" s="1"/>
      <c r="KY665" s="1"/>
      <c r="KZ665" s="1"/>
      <c r="LA665" s="1"/>
      <c r="LB665" s="1"/>
      <c r="LC665" s="1"/>
      <c r="LD665" s="1"/>
      <c r="LE665" s="1"/>
      <c r="LF665" s="1"/>
      <c r="LG665" s="1"/>
      <c r="LH665" s="1"/>
      <c r="LI665" s="1"/>
      <c r="LJ665" s="1"/>
      <c r="LK665" s="1"/>
      <c r="LL665" s="1"/>
      <c r="LM665" s="1"/>
      <c r="LN665" s="1"/>
      <c r="LO665" s="1"/>
      <c r="LP665" s="1"/>
      <c r="LQ665" s="1"/>
      <c r="LR665" s="1"/>
      <c r="LS665" s="1"/>
      <c r="LT665" s="1"/>
      <c r="LU665" s="1"/>
      <c r="LV665" s="1"/>
      <c r="LW665" s="1"/>
      <c r="LX665" s="1"/>
      <c r="LY665" s="1"/>
      <c r="LZ665" s="1"/>
      <c r="MA665" s="1"/>
      <c r="MB665" s="1"/>
      <c r="MC665" s="1"/>
      <c r="MD665" s="1"/>
      <c r="ME665" s="1"/>
      <c r="MF665" s="1"/>
      <c r="MG665" s="1"/>
      <c r="MH665" s="1"/>
      <c r="MI665" s="1"/>
      <c r="MJ665" s="1"/>
      <c r="MK665" s="1"/>
      <c r="ML665" s="1"/>
      <c r="MM665" s="1"/>
      <c r="MN665" s="1"/>
      <c r="MO665" s="1"/>
      <c r="MP665" s="1"/>
      <c r="MQ665" s="1"/>
      <c r="MR665" s="1"/>
      <c r="MS665" s="1"/>
      <c r="MT665" s="1"/>
      <c r="MU665" s="1"/>
      <c r="MV665" s="1"/>
      <c r="MW665" s="1"/>
      <c r="MX665" s="1"/>
      <c r="MY665" s="1"/>
      <c r="MZ665" s="1"/>
      <c r="NA665" s="1"/>
      <c r="NB665" s="1"/>
      <c r="NC665" s="1"/>
      <c r="ND665" s="1"/>
      <c r="NE665" s="1"/>
      <c r="NF665" s="1"/>
      <c r="NG665" s="1"/>
      <c r="NH665" s="1"/>
      <c r="NI665" s="1"/>
      <c r="NJ665" s="1"/>
      <c r="NK665" s="1"/>
      <c r="NL665" s="1"/>
      <c r="NM665" s="1"/>
      <c r="NN665" s="1"/>
      <c r="NO665" s="1"/>
      <c r="NP665" s="1"/>
      <c r="NQ665" s="1"/>
      <c r="NR665" s="1"/>
      <c r="NS665" s="1"/>
      <c r="NT665" s="1"/>
      <c r="NU665" s="1"/>
      <c r="NV665" s="1"/>
      <c r="NW665" s="1"/>
      <c r="NX665" s="1"/>
      <c r="NY665" s="1"/>
      <c r="NZ665" s="1"/>
      <c r="OA665" s="1"/>
      <c r="OB665" s="1"/>
      <c r="OC665" s="1"/>
      <c r="OD665" s="1"/>
      <c r="OE665" s="1"/>
      <c r="OF665" s="1"/>
      <c r="OG665" s="1"/>
      <c r="OH665" s="1"/>
      <c r="OI665" s="1"/>
      <c r="OJ665" s="1"/>
      <c r="OK665" s="1"/>
      <c r="OL665" s="1"/>
      <c r="OM665" s="1"/>
      <c r="ON665" s="1"/>
      <c r="OO665" s="1"/>
      <c r="OP665" s="1"/>
      <c r="OQ665" s="1"/>
      <c r="OR665" s="1"/>
      <c r="OS665" s="1"/>
      <c r="OT665" s="1"/>
      <c r="OU665" s="1"/>
      <c r="OV665" s="1"/>
      <c r="OW665" s="1"/>
      <c r="OX665" s="1"/>
      <c r="OY665" s="1"/>
      <c r="OZ665" s="1"/>
      <c r="PA665" s="1"/>
      <c r="PB665" s="1"/>
      <c r="PC665" s="1"/>
      <c r="PD665" s="1"/>
      <c r="PE665" s="1"/>
      <c r="PF665" s="1"/>
      <c r="PG665" s="1"/>
      <c r="PH665" s="1"/>
      <c r="PI665" s="1"/>
      <c r="PJ665" s="1"/>
      <c r="PK665" s="1"/>
      <c r="PL665" s="1"/>
      <c r="PM665" s="1"/>
      <c r="PN665" s="1"/>
      <c r="PO665" s="1"/>
      <c r="PP665" s="1"/>
      <c r="PQ665" s="1"/>
      <c r="PR665" s="1"/>
      <c r="PS665" s="1"/>
      <c r="PT665" s="1"/>
      <c r="PU665" s="1"/>
      <c r="PV665" s="1"/>
      <c r="PW665" s="1"/>
      <c r="PX665" s="1"/>
      <c r="PY665" s="1"/>
      <c r="PZ665" s="1"/>
    </row>
    <row r="666" spans="1:442" s="36" customFormat="1" ht="52" customHeight="1" x14ac:dyDescent="0.3">
      <c r="B666" s="179" t="s">
        <v>420</v>
      </c>
      <c r="C666" s="179" t="s">
        <v>421</v>
      </c>
      <c r="D666" s="179" t="s">
        <v>106</v>
      </c>
      <c r="E666" s="182" t="s">
        <v>67</v>
      </c>
      <c r="F666" s="194" t="s">
        <v>134</v>
      </c>
      <c r="G666" s="182" t="s">
        <v>147</v>
      </c>
      <c r="H666" s="199" t="s">
        <v>70</v>
      </c>
      <c r="I666" s="199" t="s">
        <v>79</v>
      </c>
      <c r="J666" s="52" t="s">
        <v>212</v>
      </c>
      <c r="K666" s="23" t="s">
        <v>107</v>
      </c>
      <c r="L666" s="17" t="s">
        <v>86</v>
      </c>
      <c r="M666" s="17">
        <v>40</v>
      </c>
      <c r="N666" s="206" t="s">
        <v>108</v>
      </c>
      <c r="O666" s="179" t="s">
        <v>353</v>
      </c>
      <c r="P666" s="179" t="s">
        <v>75</v>
      </c>
      <c r="Q666" s="179" t="s">
        <v>76</v>
      </c>
      <c r="R666" s="200" t="s">
        <v>77</v>
      </c>
      <c r="S666" s="200" t="s">
        <v>109</v>
      </c>
      <c r="T666" s="203">
        <f>V666+Y666</f>
        <v>179955.7</v>
      </c>
      <c r="U666" s="203" t="s">
        <v>79</v>
      </c>
      <c r="V666" s="178">
        <v>152962.34</v>
      </c>
      <c r="W666" s="178" t="s">
        <v>79</v>
      </c>
      <c r="X666" s="178" t="s">
        <v>79</v>
      </c>
      <c r="Y666" s="178">
        <v>26993.360000000001</v>
      </c>
      <c r="Z666" s="178" t="s">
        <v>98</v>
      </c>
      <c r="AA666" s="178" t="s">
        <v>79</v>
      </c>
      <c r="AB666" s="178">
        <v>31756.89</v>
      </c>
      <c r="AC666" s="191" t="s">
        <v>149</v>
      </c>
      <c r="AD666" s="189" t="s">
        <v>79</v>
      </c>
      <c r="AE666" s="189">
        <f>V666+Y666</f>
        <v>179955.7</v>
      </c>
      <c r="AF666" s="179" t="s">
        <v>79</v>
      </c>
      <c r="AG666" s="191" t="s">
        <v>33</v>
      </c>
      <c r="AH666" s="191" t="s">
        <v>161</v>
      </c>
      <c r="AI666" s="191" t="s">
        <v>162</v>
      </c>
      <c r="AJ666" s="179"/>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c r="KW666" s="1"/>
      <c r="KX666" s="1"/>
      <c r="KY666" s="1"/>
      <c r="KZ666" s="1"/>
      <c r="LA666" s="1"/>
      <c r="LB666" s="1"/>
      <c r="LC666" s="1"/>
      <c r="LD666" s="1"/>
      <c r="LE666" s="1"/>
      <c r="LF666" s="1"/>
      <c r="LG666" s="1"/>
      <c r="LH666" s="1"/>
      <c r="LI666" s="1"/>
      <c r="LJ666" s="1"/>
      <c r="LK666" s="1"/>
      <c r="LL666" s="1"/>
      <c r="LM666" s="1"/>
      <c r="LN666" s="1"/>
      <c r="LO666" s="1"/>
      <c r="LP666" s="1"/>
      <c r="LQ666" s="1"/>
      <c r="LR666" s="1"/>
      <c r="LS666" s="1"/>
      <c r="LT666" s="1"/>
      <c r="LU666" s="1"/>
      <c r="LV666" s="1"/>
      <c r="LW666" s="1"/>
      <c r="LX666" s="1"/>
      <c r="LY666" s="1"/>
      <c r="LZ666" s="1"/>
      <c r="MA666" s="1"/>
      <c r="MB666" s="1"/>
      <c r="MC666" s="1"/>
      <c r="MD666" s="1"/>
      <c r="ME666" s="1"/>
      <c r="MF666" s="1"/>
      <c r="MG666" s="1"/>
      <c r="MH666" s="1"/>
      <c r="MI666" s="1"/>
      <c r="MJ666" s="1"/>
      <c r="MK666" s="1"/>
      <c r="ML666" s="1"/>
      <c r="MM666" s="1"/>
      <c r="MN666" s="1"/>
      <c r="MO666" s="1"/>
      <c r="MP666" s="1"/>
      <c r="MQ666" s="1"/>
      <c r="MR666" s="1"/>
      <c r="MS666" s="1"/>
      <c r="MT666" s="1"/>
      <c r="MU666" s="1"/>
      <c r="MV666" s="1"/>
      <c r="MW666" s="1"/>
      <c r="MX666" s="1"/>
      <c r="MY666" s="1"/>
      <c r="MZ666" s="1"/>
      <c r="NA666" s="1"/>
      <c r="NB666" s="1"/>
      <c r="NC666" s="1"/>
      <c r="ND666" s="1"/>
      <c r="NE666" s="1"/>
      <c r="NF666" s="1"/>
      <c r="NG666" s="1"/>
      <c r="NH666" s="1"/>
      <c r="NI666" s="1"/>
      <c r="NJ666" s="1"/>
      <c r="NK666" s="1"/>
      <c r="NL666" s="1"/>
      <c r="NM666" s="1"/>
      <c r="NN666" s="1"/>
      <c r="NO666" s="1"/>
      <c r="NP666" s="1"/>
      <c r="NQ666" s="1"/>
      <c r="NR666" s="1"/>
      <c r="NS666" s="1"/>
      <c r="NT666" s="1"/>
      <c r="NU666" s="1"/>
      <c r="NV666" s="1"/>
      <c r="NW666" s="1"/>
      <c r="NX666" s="1"/>
      <c r="NY666" s="1"/>
      <c r="NZ666" s="1"/>
      <c r="OA666" s="1"/>
      <c r="OB666" s="1"/>
      <c r="OC666" s="1"/>
      <c r="OD666" s="1"/>
      <c r="OE666" s="1"/>
      <c r="OF666" s="1"/>
      <c r="OG666" s="1"/>
      <c r="OH666" s="1"/>
      <c r="OI666" s="1"/>
      <c r="OJ666" s="1"/>
      <c r="OK666" s="1"/>
      <c r="OL666" s="1"/>
      <c r="OM666" s="1"/>
      <c r="ON666" s="1"/>
      <c r="OO666" s="1"/>
      <c r="OP666" s="1"/>
      <c r="OQ666" s="1"/>
      <c r="OR666" s="1"/>
      <c r="OS666" s="1"/>
      <c r="OT666" s="1"/>
      <c r="OU666" s="1"/>
      <c r="OV666" s="1"/>
      <c r="OW666" s="1"/>
      <c r="OX666" s="1"/>
      <c r="OY666" s="1"/>
      <c r="OZ666" s="1"/>
      <c r="PA666" s="1"/>
      <c r="PB666" s="1"/>
      <c r="PC666" s="1"/>
      <c r="PD666" s="1"/>
      <c r="PE666" s="1"/>
      <c r="PF666" s="1"/>
      <c r="PG666" s="1"/>
      <c r="PH666" s="1"/>
      <c r="PI666" s="1"/>
      <c r="PJ666" s="1"/>
      <c r="PK666" s="1"/>
      <c r="PL666" s="1"/>
      <c r="PM666" s="1"/>
      <c r="PN666" s="1"/>
      <c r="PO666" s="1"/>
      <c r="PP666" s="1"/>
      <c r="PQ666" s="1"/>
      <c r="PR666" s="1"/>
      <c r="PS666" s="1"/>
      <c r="PT666" s="1"/>
      <c r="PU666" s="1"/>
      <c r="PV666" s="1"/>
      <c r="PW666" s="1"/>
      <c r="PX666" s="1"/>
      <c r="PY666" s="1"/>
      <c r="PZ666" s="1"/>
    </row>
    <row r="667" spans="1:442" s="36" customFormat="1" ht="86.15" customHeight="1" x14ac:dyDescent="0.3">
      <c r="B667" s="180"/>
      <c r="C667" s="180"/>
      <c r="D667" s="180"/>
      <c r="E667" s="183"/>
      <c r="F667" s="183"/>
      <c r="G667" s="183"/>
      <c r="H667" s="180"/>
      <c r="I667" s="180"/>
      <c r="J667" s="12" t="s">
        <v>111</v>
      </c>
      <c r="K667" s="8" t="s">
        <v>112</v>
      </c>
      <c r="L667" s="8" t="s">
        <v>85</v>
      </c>
      <c r="M667" s="8">
        <v>2</v>
      </c>
      <c r="N667" s="192"/>
      <c r="O667" s="180"/>
      <c r="P667" s="180"/>
      <c r="Q667" s="180"/>
      <c r="R667" s="201"/>
      <c r="S667" s="201"/>
      <c r="T667" s="204"/>
      <c r="U667" s="204"/>
      <c r="V667" s="197"/>
      <c r="W667" s="197"/>
      <c r="X667" s="197"/>
      <c r="Y667" s="197"/>
      <c r="Z667" s="197"/>
      <c r="AA667" s="197"/>
      <c r="AB667" s="197"/>
      <c r="AC667" s="192"/>
      <c r="AD667" s="187"/>
      <c r="AE667" s="187"/>
      <c r="AF667" s="180"/>
      <c r="AG667" s="192"/>
      <c r="AH667" s="192"/>
      <c r="AI667" s="192"/>
      <c r="AJ667" s="180"/>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c r="KW667" s="1"/>
      <c r="KX667" s="1"/>
      <c r="KY667" s="1"/>
      <c r="KZ667" s="1"/>
      <c r="LA667" s="1"/>
      <c r="LB667" s="1"/>
      <c r="LC667" s="1"/>
      <c r="LD667" s="1"/>
      <c r="LE667" s="1"/>
      <c r="LF667" s="1"/>
      <c r="LG667" s="1"/>
      <c r="LH667" s="1"/>
      <c r="LI667" s="1"/>
      <c r="LJ667" s="1"/>
      <c r="LK667" s="1"/>
      <c r="LL667" s="1"/>
      <c r="LM667" s="1"/>
      <c r="LN667" s="1"/>
      <c r="LO667" s="1"/>
      <c r="LP667" s="1"/>
      <c r="LQ667" s="1"/>
      <c r="LR667" s="1"/>
      <c r="LS667" s="1"/>
      <c r="LT667" s="1"/>
      <c r="LU667" s="1"/>
      <c r="LV667" s="1"/>
      <c r="LW667" s="1"/>
      <c r="LX667" s="1"/>
      <c r="LY667" s="1"/>
      <c r="LZ667" s="1"/>
      <c r="MA667" s="1"/>
      <c r="MB667" s="1"/>
      <c r="MC667" s="1"/>
      <c r="MD667" s="1"/>
      <c r="ME667" s="1"/>
      <c r="MF667" s="1"/>
      <c r="MG667" s="1"/>
      <c r="MH667" s="1"/>
      <c r="MI667" s="1"/>
      <c r="MJ667" s="1"/>
      <c r="MK667" s="1"/>
      <c r="ML667" s="1"/>
      <c r="MM667" s="1"/>
      <c r="MN667" s="1"/>
      <c r="MO667" s="1"/>
      <c r="MP667" s="1"/>
      <c r="MQ667" s="1"/>
      <c r="MR667" s="1"/>
      <c r="MS667" s="1"/>
      <c r="MT667" s="1"/>
      <c r="MU667" s="1"/>
      <c r="MV667" s="1"/>
      <c r="MW667" s="1"/>
      <c r="MX667" s="1"/>
      <c r="MY667" s="1"/>
      <c r="MZ667" s="1"/>
      <c r="NA667" s="1"/>
      <c r="NB667" s="1"/>
      <c r="NC667" s="1"/>
      <c r="ND667" s="1"/>
      <c r="NE667" s="1"/>
      <c r="NF667" s="1"/>
      <c r="NG667" s="1"/>
      <c r="NH667" s="1"/>
      <c r="NI667" s="1"/>
      <c r="NJ667" s="1"/>
      <c r="NK667" s="1"/>
      <c r="NL667" s="1"/>
      <c r="NM667" s="1"/>
      <c r="NN667" s="1"/>
      <c r="NO667" s="1"/>
      <c r="NP667" s="1"/>
      <c r="NQ667" s="1"/>
      <c r="NR667" s="1"/>
      <c r="NS667" s="1"/>
      <c r="NT667" s="1"/>
      <c r="NU667" s="1"/>
      <c r="NV667" s="1"/>
      <c r="NW667" s="1"/>
      <c r="NX667" s="1"/>
      <c r="NY667" s="1"/>
      <c r="NZ667" s="1"/>
      <c r="OA667" s="1"/>
      <c r="OB667" s="1"/>
      <c r="OC667" s="1"/>
      <c r="OD667" s="1"/>
      <c r="OE667" s="1"/>
      <c r="OF667" s="1"/>
      <c r="OG667" s="1"/>
      <c r="OH667" s="1"/>
      <c r="OI667" s="1"/>
      <c r="OJ667" s="1"/>
      <c r="OK667" s="1"/>
      <c r="OL667" s="1"/>
      <c r="OM667" s="1"/>
      <c r="ON667" s="1"/>
      <c r="OO667" s="1"/>
      <c r="OP667" s="1"/>
      <c r="OQ667" s="1"/>
      <c r="OR667" s="1"/>
      <c r="OS667" s="1"/>
      <c r="OT667" s="1"/>
      <c r="OU667" s="1"/>
      <c r="OV667" s="1"/>
      <c r="OW667" s="1"/>
      <c r="OX667" s="1"/>
      <c r="OY667" s="1"/>
      <c r="OZ667" s="1"/>
      <c r="PA667" s="1"/>
      <c r="PB667" s="1"/>
      <c r="PC667" s="1"/>
      <c r="PD667" s="1"/>
      <c r="PE667" s="1"/>
      <c r="PF667" s="1"/>
      <c r="PG667" s="1"/>
      <c r="PH667" s="1"/>
      <c r="PI667" s="1"/>
      <c r="PJ667" s="1"/>
      <c r="PK667" s="1"/>
      <c r="PL667" s="1"/>
      <c r="PM667" s="1"/>
      <c r="PN667" s="1"/>
      <c r="PO667" s="1"/>
      <c r="PP667" s="1"/>
      <c r="PQ667" s="1"/>
      <c r="PR667" s="1"/>
      <c r="PS667" s="1"/>
      <c r="PT667" s="1"/>
      <c r="PU667" s="1"/>
      <c r="PV667" s="1"/>
      <c r="PW667" s="1"/>
      <c r="PX667" s="1"/>
      <c r="PY667" s="1"/>
      <c r="PZ667" s="1"/>
    </row>
    <row r="668" spans="1:442" s="36" customFormat="1" ht="51.65" customHeight="1" x14ac:dyDescent="0.3">
      <c r="B668" s="181"/>
      <c r="C668" s="181"/>
      <c r="D668" s="181"/>
      <c r="E668" s="184"/>
      <c r="F668" s="184"/>
      <c r="G668" s="184"/>
      <c r="H668" s="181"/>
      <c r="I668" s="181"/>
      <c r="J668" s="12" t="s">
        <v>127</v>
      </c>
      <c r="K668" s="8" t="s">
        <v>128</v>
      </c>
      <c r="L668" s="8" t="s">
        <v>85</v>
      </c>
      <c r="M668" s="53">
        <v>100</v>
      </c>
      <c r="N668" s="193"/>
      <c r="O668" s="181"/>
      <c r="P668" s="181"/>
      <c r="Q668" s="181"/>
      <c r="R668" s="202"/>
      <c r="S668" s="202"/>
      <c r="T668" s="205"/>
      <c r="U668" s="205"/>
      <c r="V668" s="198"/>
      <c r="W668" s="198"/>
      <c r="X668" s="198"/>
      <c r="Y668" s="198"/>
      <c r="Z668" s="198"/>
      <c r="AA668" s="198"/>
      <c r="AB668" s="198"/>
      <c r="AC668" s="193"/>
      <c r="AD668" s="188"/>
      <c r="AE668" s="188"/>
      <c r="AF668" s="181"/>
      <c r="AG668" s="193"/>
      <c r="AH668" s="193"/>
      <c r="AI668" s="193"/>
      <c r="AJ668" s="18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c r="KW668" s="1"/>
      <c r="KX668" s="1"/>
      <c r="KY668" s="1"/>
      <c r="KZ668" s="1"/>
      <c r="LA668" s="1"/>
      <c r="LB668" s="1"/>
      <c r="LC668" s="1"/>
      <c r="LD668" s="1"/>
      <c r="LE668" s="1"/>
      <c r="LF668" s="1"/>
      <c r="LG668" s="1"/>
      <c r="LH668" s="1"/>
      <c r="LI668" s="1"/>
      <c r="LJ668" s="1"/>
      <c r="LK668" s="1"/>
      <c r="LL668" s="1"/>
      <c r="LM668" s="1"/>
      <c r="LN668" s="1"/>
      <c r="LO668" s="1"/>
      <c r="LP668" s="1"/>
      <c r="LQ668" s="1"/>
      <c r="LR668" s="1"/>
      <c r="LS668" s="1"/>
      <c r="LT668" s="1"/>
      <c r="LU668" s="1"/>
      <c r="LV668" s="1"/>
      <c r="LW668" s="1"/>
      <c r="LX668" s="1"/>
      <c r="LY668" s="1"/>
      <c r="LZ668" s="1"/>
      <c r="MA668" s="1"/>
      <c r="MB668" s="1"/>
      <c r="MC668" s="1"/>
      <c r="MD668" s="1"/>
      <c r="ME668" s="1"/>
      <c r="MF668" s="1"/>
      <c r="MG668" s="1"/>
      <c r="MH668" s="1"/>
      <c r="MI668" s="1"/>
      <c r="MJ668" s="1"/>
      <c r="MK668" s="1"/>
      <c r="ML668" s="1"/>
      <c r="MM668" s="1"/>
      <c r="MN668" s="1"/>
      <c r="MO668" s="1"/>
      <c r="MP668" s="1"/>
      <c r="MQ668" s="1"/>
      <c r="MR668" s="1"/>
      <c r="MS668" s="1"/>
      <c r="MT668" s="1"/>
      <c r="MU668" s="1"/>
      <c r="MV668" s="1"/>
      <c r="MW668" s="1"/>
      <c r="MX668" s="1"/>
      <c r="MY668" s="1"/>
      <c r="MZ668" s="1"/>
      <c r="NA668" s="1"/>
      <c r="NB668" s="1"/>
      <c r="NC668" s="1"/>
      <c r="ND668" s="1"/>
      <c r="NE668" s="1"/>
      <c r="NF668" s="1"/>
      <c r="NG668" s="1"/>
      <c r="NH668" s="1"/>
      <c r="NI668" s="1"/>
      <c r="NJ668" s="1"/>
      <c r="NK668" s="1"/>
      <c r="NL668" s="1"/>
      <c r="NM668" s="1"/>
      <c r="NN668" s="1"/>
      <c r="NO668" s="1"/>
      <c r="NP668" s="1"/>
      <c r="NQ668" s="1"/>
      <c r="NR668" s="1"/>
      <c r="NS668" s="1"/>
      <c r="NT668" s="1"/>
      <c r="NU668" s="1"/>
      <c r="NV668" s="1"/>
      <c r="NW668" s="1"/>
      <c r="NX668" s="1"/>
      <c r="NY668" s="1"/>
      <c r="NZ668" s="1"/>
      <c r="OA668" s="1"/>
      <c r="OB668" s="1"/>
      <c r="OC668" s="1"/>
      <c r="OD668" s="1"/>
      <c r="OE668" s="1"/>
      <c r="OF668" s="1"/>
      <c r="OG668" s="1"/>
      <c r="OH668" s="1"/>
      <c r="OI668" s="1"/>
      <c r="OJ668" s="1"/>
      <c r="OK668" s="1"/>
      <c r="OL668" s="1"/>
      <c r="OM668" s="1"/>
      <c r="ON668" s="1"/>
      <c r="OO668" s="1"/>
      <c r="OP668" s="1"/>
      <c r="OQ668" s="1"/>
      <c r="OR668" s="1"/>
      <c r="OS668" s="1"/>
      <c r="OT668" s="1"/>
      <c r="OU668" s="1"/>
      <c r="OV668" s="1"/>
      <c r="OW668" s="1"/>
      <c r="OX668" s="1"/>
      <c r="OY668" s="1"/>
      <c r="OZ668" s="1"/>
      <c r="PA668" s="1"/>
      <c r="PB668" s="1"/>
      <c r="PC668" s="1"/>
      <c r="PD668" s="1"/>
      <c r="PE668" s="1"/>
      <c r="PF668" s="1"/>
      <c r="PG668" s="1"/>
      <c r="PH668" s="1"/>
      <c r="PI668" s="1"/>
      <c r="PJ668" s="1"/>
      <c r="PK668" s="1"/>
      <c r="PL668" s="1"/>
      <c r="PM668" s="1"/>
      <c r="PN668" s="1"/>
      <c r="PO668" s="1"/>
      <c r="PP668" s="1"/>
      <c r="PQ668" s="1"/>
      <c r="PR668" s="1"/>
      <c r="PS668" s="1"/>
      <c r="PT668" s="1"/>
      <c r="PU668" s="1"/>
      <c r="PV668" s="1"/>
      <c r="PW668" s="1"/>
      <c r="PX668" s="1"/>
      <c r="PY668" s="1"/>
      <c r="PZ668" s="1"/>
    </row>
    <row r="669" spans="1:442" s="36" customFormat="1" ht="105.65" customHeight="1" x14ac:dyDescent="0.3">
      <c r="B669" s="179" t="s">
        <v>423</v>
      </c>
      <c r="C669" s="179" t="s">
        <v>422</v>
      </c>
      <c r="D669" s="179" t="s">
        <v>106</v>
      </c>
      <c r="E669" s="182" t="s">
        <v>67</v>
      </c>
      <c r="F669" s="194" t="s">
        <v>134</v>
      </c>
      <c r="G669" s="182" t="s">
        <v>147</v>
      </c>
      <c r="H669" s="199" t="s">
        <v>70</v>
      </c>
      <c r="I669" s="199" t="s">
        <v>79</v>
      </c>
      <c r="J669" s="12" t="s">
        <v>212</v>
      </c>
      <c r="K669" s="8" t="s">
        <v>107</v>
      </c>
      <c r="L669" s="15" t="s">
        <v>86</v>
      </c>
      <c r="M669" s="15">
        <v>40</v>
      </c>
      <c r="N669" s="206" t="s">
        <v>108</v>
      </c>
      <c r="O669" s="179" t="s">
        <v>353</v>
      </c>
      <c r="P669" s="179" t="s">
        <v>75</v>
      </c>
      <c r="Q669" s="179" t="s">
        <v>76</v>
      </c>
      <c r="R669" s="200" t="s">
        <v>77</v>
      </c>
      <c r="S669" s="200" t="s">
        <v>109</v>
      </c>
      <c r="T669" s="203">
        <f>V669+Y669</f>
        <v>187000</v>
      </c>
      <c r="U669" s="203" t="s">
        <v>79</v>
      </c>
      <c r="V669" s="178">
        <v>158950</v>
      </c>
      <c r="W669" s="178" t="s">
        <v>79</v>
      </c>
      <c r="X669" s="178" t="s">
        <v>79</v>
      </c>
      <c r="Y669" s="178">
        <v>28050</v>
      </c>
      <c r="Z669" s="178" t="s">
        <v>98</v>
      </c>
      <c r="AA669" s="178" t="s">
        <v>79</v>
      </c>
      <c r="AB669" s="178">
        <v>33000</v>
      </c>
      <c r="AC669" s="191" t="s">
        <v>149</v>
      </c>
      <c r="AD669" s="189" t="s">
        <v>79</v>
      </c>
      <c r="AE669" s="189">
        <f>V669+Y669</f>
        <v>187000</v>
      </c>
      <c r="AF669" s="191" t="s">
        <v>79</v>
      </c>
      <c r="AG669" s="191" t="s">
        <v>33</v>
      </c>
      <c r="AH669" s="191" t="s">
        <v>161</v>
      </c>
      <c r="AI669" s="191" t="s">
        <v>162</v>
      </c>
      <c r="AJ669" s="19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c r="KW669" s="1"/>
      <c r="KX669" s="1"/>
      <c r="KY669" s="1"/>
      <c r="KZ669" s="1"/>
      <c r="LA669" s="1"/>
      <c r="LB669" s="1"/>
      <c r="LC669" s="1"/>
      <c r="LD669" s="1"/>
      <c r="LE669" s="1"/>
      <c r="LF669" s="1"/>
      <c r="LG669" s="1"/>
      <c r="LH669" s="1"/>
      <c r="LI669" s="1"/>
      <c r="LJ669" s="1"/>
      <c r="LK669" s="1"/>
      <c r="LL669" s="1"/>
      <c r="LM669" s="1"/>
      <c r="LN669" s="1"/>
      <c r="LO669" s="1"/>
      <c r="LP669" s="1"/>
      <c r="LQ669" s="1"/>
      <c r="LR669" s="1"/>
      <c r="LS669" s="1"/>
      <c r="LT669" s="1"/>
      <c r="LU669" s="1"/>
      <c r="LV669" s="1"/>
      <c r="LW669" s="1"/>
      <c r="LX669" s="1"/>
      <c r="LY669" s="1"/>
      <c r="LZ669" s="1"/>
      <c r="MA669" s="1"/>
      <c r="MB669" s="1"/>
      <c r="MC669" s="1"/>
      <c r="MD669" s="1"/>
      <c r="ME669" s="1"/>
      <c r="MF669" s="1"/>
      <c r="MG669" s="1"/>
      <c r="MH669" s="1"/>
      <c r="MI669" s="1"/>
      <c r="MJ669" s="1"/>
      <c r="MK669" s="1"/>
      <c r="ML669" s="1"/>
      <c r="MM669" s="1"/>
      <c r="MN669" s="1"/>
      <c r="MO669" s="1"/>
      <c r="MP669" s="1"/>
      <c r="MQ669" s="1"/>
      <c r="MR669" s="1"/>
      <c r="MS669" s="1"/>
      <c r="MT669" s="1"/>
      <c r="MU669" s="1"/>
      <c r="MV669" s="1"/>
      <c r="MW669" s="1"/>
      <c r="MX669" s="1"/>
      <c r="MY669" s="1"/>
      <c r="MZ669" s="1"/>
      <c r="NA669" s="1"/>
      <c r="NB669" s="1"/>
      <c r="NC669" s="1"/>
      <c r="ND669" s="1"/>
      <c r="NE669" s="1"/>
      <c r="NF669" s="1"/>
      <c r="NG669" s="1"/>
      <c r="NH669" s="1"/>
      <c r="NI669" s="1"/>
      <c r="NJ669" s="1"/>
      <c r="NK669" s="1"/>
      <c r="NL669" s="1"/>
      <c r="NM669" s="1"/>
      <c r="NN669" s="1"/>
      <c r="NO669" s="1"/>
      <c r="NP669" s="1"/>
      <c r="NQ669" s="1"/>
      <c r="NR669" s="1"/>
      <c r="NS669" s="1"/>
      <c r="NT669" s="1"/>
      <c r="NU669" s="1"/>
      <c r="NV669" s="1"/>
      <c r="NW669" s="1"/>
      <c r="NX669" s="1"/>
      <c r="NY669" s="1"/>
      <c r="NZ669" s="1"/>
      <c r="OA669" s="1"/>
      <c r="OB669" s="1"/>
      <c r="OC669" s="1"/>
      <c r="OD669" s="1"/>
      <c r="OE669" s="1"/>
      <c r="OF669" s="1"/>
      <c r="OG669" s="1"/>
      <c r="OH669" s="1"/>
      <c r="OI669" s="1"/>
      <c r="OJ669" s="1"/>
      <c r="OK669" s="1"/>
      <c r="OL669" s="1"/>
      <c r="OM669" s="1"/>
      <c r="ON669" s="1"/>
      <c r="OO669" s="1"/>
      <c r="OP669" s="1"/>
      <c r="OQ669" s="1"/>
      <c r="OR669" s="1"/>
      <c r="OS669" s="1"/>
      <c r="OT669" s="1"/>
      <c r="OU669" s="1"/>
      <c r="OV669" s="1"/>
      <c r="OW669" s="1"/>
      <c r="OX669" s="1"/>
      <c r="OY669" s="1"/>
      <c r="OZ669" s="1"/>
      <c r="PA669" s="1"/>
      <c r="PB669" s="1"/>
      <c r="PC669" s="1"/>
      <c r="PD669" s="1"/>
      <c r="PE669" s="1"/>
      <c r="PF669" s="1"/>
      <c r="PG669" s="1"/>
      <c r="PH669" s="1"/>
      <c r="PI669" s="1"/>
      <c r="PJ669" s="1"/>
      <c r="PK669" s="1"/>
      <c r="PL669" s="1"/>
      <c r="PM669" s="1"/>
      <c r="PN669" s="1"/>
      <c r="PO669" s="1"/>
      <c r="PP669" s="1"/>
      <c r="PQ669" s="1"/>
      <c r="PR669" s="1"/>
      <c r="PS669" s="1"/>
      <c r="PT669" s="1"/>
      <c r="PU669" s="1"/>
      <c r="PV669" s="1"/>
      <c r="PW669" s="1"/>
      <c r="PX669" s="1"/>
      <c r="PY669" s="1"/>
      <c r="PZ669" s="1"/>
    </row>
    <row r="670" spans="1:442" s="36" customFormat="1" ht="86.15" customHeight="1" x14ac:dyDescent="0.3">
      <c r="B670" s="180"/>
      <c r="C670" s="180"/>
      <c r="D670" s="180"/>
      <c r="E670" s="183"/>
      <c r="F670" s="183"/>
      <c r="G670" s="183"/>
      <c r="H670" s="180"/>
      <c r="I670" s="180"/>
      <c r="J670" s="12" t="s">
        <v>111</v>
      </c>
      <c r="K670" s="8" t="s">
        <v>112</v>
      </c>
      <c r="L670" s="8" t="s">
        <v>85</v>
      </c>
      <c r="M670" s="8">
        <v>1</v>
      </c>
      <c r="N670" s="192"/>
      <c r="O670" s="180"/>
      <c r="P670" s="180"/>
      <c r="Q670" s="180"/>
      <c r="R670" s="201"/>
      <c r="S670" s="201"/>
      <c r="T670" s="204"/>
      <c r="U670" s="204"/>
      <c r="V670" s="197"/>
      <c r="W670" s="197"/>
      <c r="X670" s="197"/>
      <c r="Y670" s="197"/>
      <c r="Z670" s="197"/>
      <c r="AA670" s="197"/>
      <c r="AB670" s="197"/>
      <c r="AC670" s="192"/>
      <c r="AD670" s="187"/>
      <c r="AE670" s="187"/>
      <c r="AF670" s="180"/>
      <c r="AG670" s="192"/>
      <c r="AH670" s="192"/>
      <c r="AI670" s="192"/>
      <c r="AJ670" s="180"/>
      <c r="AK670" s="1"/>
      <c r="AL670" s="1"/>
    </row>
    <row r="671" spans="1:442" s="36" customFormat="1" ht="51.65" customHeight="1" x14ac:dyDescent="0.35">
      <c r="B671" s="181"/>
      <c r="C671" s="181"/>
      <c r="D671" s="181"/>
      <c r="E671" s="184"/>
      <c r="F671" s="184"/>
      <c r="G671" s="184"/>
      <c r="H671" s="181"/>
      <c r="I671" s="181"/>
      <c r="J671" s="12" t="s">
        <v>127</v>
      </c>
      <c r="K671" s="8" t="s">
        <v>128</v>
      </c>
      <c r="L671" s="8" t="s">
        <v>85</v>
      </c>
      <c r="M671" s="53">
        <v>136</v>
      </c>
      <c r="N671" s="193"/>
      <c r="O671" s="181"/>
      <c r="P671" s="181"/>
      <c r="Q671" s="181"/>
      <c r="R671" s="202"/>
      <c r="S671" s="202"/>
      <c r="T671" s="205"/>
      <c r="U671" s="205"/>
      <c r="V671" s="198"/>
      <c r="W671" s="198"/>
      <c r="X671" s="198"/>
      <c r="Y671" s="198"/>
      <c r="Z671" s="198"/>
      <c r="AA671" s="198"/>
      <c r="AB671" s="198"/>
      <c r="AC671" s="193"/>
      <c r="AD671" s="188"/>
      <c r="AE671" s="188"/>
      <c r="AF671" s="181"/>
      <c r="AG671" s="193"/>
      <c r="AH671" s="193"/>
      <c r="AI671" s="193"/>
      <c r="AJ671" s="181"/>
    </row>
    <row r="672" spans="1:442" s="36" customFormat="1" ht="105.65" customHeight="1" x14ac:dyDescent="0.35">
      <c r="B672" s="242" t="s">
        <v>1083</v>
      </c>
      <c r="C672" s="242" t="s">
        <v>424</v>
      </c>
      <c r="D672" s="242" t="s">
        <v>106</v>
      </c>
      <c r="E672" s="248" t="s">
        <v>67</v>
      </c>
      <c r="F672" s="251" t="s">
        <v>134</v>
      </c>
      <c r="G672" s="248" t="s">
        <v>147</v>
      </c>
      <c r="H672" s="300" t="s">
        <v>70</v>
      </c>
      <c r="I672" s="300" t="s">
        <v>79</v>
      </c>
      <c r="J672" s="21" t="s">
        <v>212</v>
      </c>
      <c r="K672" s="29" t="s">
        <v>107</v>
      </c>
      <c r="L672" s="56" t="s">
        <v>86</v>
      </c>
      <c r="M672" s="56">
        <v>40</v>
      </c>
      <c r="N672" s="302" t="s">
        <v>108</v>
      </c>
      <c r="O672" s="242" t="s">
        <v>353</v>
      </c>
      <c r="P672" s="242" t="s">
        <v>75</v>
      </c>
      <c r="Q672" s="242" t="s">
        <v>76</v>
      </c>
      <c r="R672" s="253" t="s">
        <v>77</v>
      </c>
      <c r="S672" s="253" t="s">
        <v>109</v>
      </c>
      <c r="T672" s="312">
        <f>V672+Y672</f>
        <v>80792.5</v>
      </c>
      <c r="U672" s="312" t="s">
        <v>79</v>
      </c>
      <c r="V672" s="256">
        <v>68673.63</v>
      </c>
      <c r="W672" s="256" t="s">
        <v>79</v>
      </c>
      <c r="X672" s="256" t="s">
        <v>79</v>
      </c>
      <c r="Y672" s="256">
        <v>12118.87</v>
      </c>
      <c r="Z672" s="256" t="s">
        <v>98</v>
      </c>
      <c r="AA672" s="256" t="s">
        <v>79</v>
      </c>
      <c r="AB672" s="256">
        <v>14257.5</v>
      </c>
      <c r="AC672" s="265" t="s">
        <v>149</v>
      </c>
      <c r="AD672" s="381" t="s">
        <v>79</v>
      </c>
      <c r="AE672" s="381">
        <f>V672+Y672</f>
        <v>80792.5</v>
      </c>
      <c r="AF672" s="265" t="s">
        <v>79</v>
      </c>
      <c r="AG672" s="265" t="s">
        <v>33</v>
      </c>
      <c r="AH672" s="302" t="s">
        <v>161</v>
      </c>
      <c r="AI672" s="265" t="s">
        <v>162</v>
      </c>
      <c r="AJ672" s="265"/>
    </row>
    <row r="673" spans="2:36" s="36" customFormat="1" ht="86.15" customHeight="1" x14ac:dyDescent="0.35">
      <c r="B673" s="243"/>
      <c r="C673" s="243"/>
      <c r="D673" s="243"/>
      <c r="E673" s="249"/>
      <c r="F673" s="249"/>
      <c r="G673" s="249"/>
      <c r="H673" s="243"/>
      <c r="I673" s="243"/>
      <c r="J673" s="21" t="s">
        <v>111</v>
      </c>
      <c r="K673" s="29" t="s">
        <v>112</v>
      </c>
      <c r="L673" s="29" t="s">
        <v>85</v>
      </c>
      <c r="M673" s="29">
        <v>2</v>
      </c>
      <c r="N673" s="269"/>
      <c r="O673" s="243"/>
      <c r="P673" s="243"/>
      <c r="Q673" s="243"/>
      <c r="R673" s="254"/>
      <c r="S673" s="254"/>
      <c r="T673" s="313"/>
      <c r="U673" s="313"/>
      <c r="V673" s="257"/>
      <c r="W673" s="257"/>
      <c r="X673" s="257"/>
      <c r="Y673" s="257"/>
      <c r="Z673" s="257"/>
      <c r="AA673" s="257"/>
      <c r="AB673" s="257"/>
      <c r="AC673" s="269"/>
      <c r="AD673" s="382"/>
      <c r="AE673" s="382"/>
      <c r="AF673" s="243"/>
      <c r="AG673" s="269"/>
      <c r="AH673" s="269"/>
      <c r="AI673" s="269"/>
      <c r="AJ673" s="243"/>
    </row>
    <row r="674" spans="2:36" s="36" customFormat="1" ht="51.65" customHeight="1" x14ac:dyDescent="0.35">
      <c r="B674" s="244"/>
      <c r="C674" s="244"/>
      <c r="D674" s="244"/>
      <c r="E674" s="250"/>
      <c r="F674" s="250"/>
      <c r="G674" s="250"/>
      <c r="H674" s="244"/>
      <c r="I674" s="244"/>
      <c r="J674" s="21" t="s">
        <v>127</v>
      </c>
      <c r="K674" s="29" t="s">
        <v>128</v>
      </c>
      <c r="L674" s="29" t="s">
        <v>85</v>
      </c>
      <c r="M674" s="61">
        <v>38</v>
      </c>
      <c r="N674" s="270"/>
      <c r="O674" s="244"/>
      <c r="P674" s="244"/>
      <c r="Q674" s="244"/>
      <c r="R674" s="255"/>
      <c r="S674" s="255"/>
      <c r="T674" s="314"/>
      <c r="U674" s="314"/>
      <c r="V674" s="258"/>
      <c r="W674" s="258"/>
      <c r="X674" s="258"/>
      <c r="Y674" s="258"/>
      <c r="Z674" s="258"/>
      <c r="AA674" s="258"/>
      <c r="AB674" s="258"/>
      <c r="AC674" s="270"/>
      <c r="AD674" s="383"/>
      <c r="AE674" s="383"/>
      <c r="AF674" s="244"/>
      <c r="AG674" s="270"/>
      <c r="AH674" s="270"/>
      <c r="AI674" s="270"/>
      <c r="AJ674" s="244"/>
    </row>
    <row r="675" spans="2:36" s="36" customFormat="1" ht="105.65" customHeight="1" x14ac:dyDescent="0.35">
      <c r="B675" s="242" t="s">
        <v>1084</v>
      </c>
      <c r="C675" s="242" t="s">
        <v>425</v>
      </c>
      <c r="D675" s="242" t="s">
        <v>106</v>
      </c>
      <c r="E675" s="248" t="s">
        <v>67</v>
      </c>
      <c r="F675" s="251" t="s">
        <v>134</v>
      </c>
      <c r="G675" s="248" t="s">
        <v>147</v>
      </c>
      <c r="H675" s="300" t="s">
        <v>70</v>
      </c>
      <c r="I675" s="300" t="s">
        <v>79</v>
      </c>
      <c r="J675" s="21" t="s">
        <v>212</v>
      </c>
      <c r="K675" s="29" t="s">
        <v>107</v>
      </c>
      <c r="L675" s="56" t="s">
        <v>86</v>
      </c>
      <c r="M675" s="56">
        <v>40</v>
      </c>
      <c r="N675" s="302" t="s">
        <v>108</v>
      </c>
      <c r="O675" s="242" t="s">
        <v>353</v>
      </c>
      <c r="P675" s="242" t="s">
        <v>75</v>
      </c>
      <c r="Q675" s="242" t="s">
        <v>76</v>
      </c>
      <c r="R675" s="253" t="s">
        <v>77</v>
      </c>
      <c r="S675" s="253" t="s">
        <v>109</v>
      </c>
      <c r="T675" s="312">
        <f>V675+Y675</f>
        <v>127500</v>
      </c>
      <c r="U675" s="312" t="s">
        <v>79</v>
      </c>
      <c r="V675" s="256">
        <v>108375</v>
      </c>
      <c r="W675" s="256" t="s">
        <v>79</v>
      </c>
      <c r="X675" s="256" t="s">
        <v>79</v>
      </c>
      <c r="Y675" s="256">
        <v>19125</v>
      </c>
      <c r="Z675" s="256" t="s">
        <v>98</v>
      </c>
      <c r="AA675" s="256" t="s">
        <v>79</v>
      </c>
      <c r="AB675" s="256">
        <v>22500</v>
      </c>
      <c r="AC675" s="265" t="s">
        <v>149</v>
      </c>
      <c r="AD675" s="381" t="s">
        <v>79</v>
      </c>
      <c r="AE675" s="381">
        <f>V675+Y675</f>
        <v>127500</v>
      </c>
      <c r="AF675" s="265" t="s">
        <v>79</v>
      </c>
      <c r="AG675" s="265" t="s">
        <v>33</v>
      </c>
      <c r="AH675" s="302" t="s">
        <v>161</v>
      </c>
      <c r="AI675" s="265" t="s">
        <v>162</v>
      </c>
      <c r="AJ675" s="265"/>
    </row>
    <row r="676" spans="2:36" s="36" customFormat="1" ht="86.15" customHeight="1" x14ac:dyDescent="0.35">
      <c r="B676" s="243"/>
      <c r="C676" s="243"/>
      <c r="D676" s="243"/>
      <c r="E676" s="249"/>
      <c r="F676" s="249"/>
      <c r="G676" s="249"/>
      <c r="H676" s="243"/>
      <c r="I676" s="243"/>
      <c r="J676" s="21" t="s">
        <v>111</v>
      </c>
      <c r="K676" s="29" t="s">
        <v>112</v>
      </c>
      <c r="L676" s="29" t="s">
        <v>85</v>
      </c>
      <c r="M676" s="29">
        <v>2</v>
      </c>
      <c r="N676" s="269"/>
      <c r="O676" s="243"/>
      <c r="P676" s="243"/>
      <c r="Q676" s="243"/>
      <c r="R676" s="254"/>
      <c r="S676" s="254"/>
      <c r="T676" s="313"/>
      <c r="U676" s="313"/>
      <c r="V676" s="257"/>
      <c r="W676" s="257"/>
      <c r="X676" s="257"/>
      <c r="Y676" s="257"/>
      <c r="Z676" s="257"/>
      <c r="AA676" s="257"/>
      <c r="AB676" s="257"/>
      <c r="AC676" s="269"/>
      <c r="AD676" s="382"/>
      <c r="AE676" s="382"/>
      <c r="AF676" s="243"/>
      <c r="AG676" s="269"/>
      <c r="AH676" s="269"/>
      <c r="AI676" s="269"/>
      <c r="AJ676" s="243"/>
    </row>
    <row r="677" spans="2:36" s="36" customFormat="1" ht="51.65" customHeight="1" x14ac:dyDescent="0.35">
      <c r="B677" s="244"/>
      <c r="C677" s="244"/>
      <c r="D677" s="244"/>
      <c r="E677" s="250"/>
      <c r="F677" s="250"/>
      <c r="G677" s="250"/>
      <c r="H677" s="244"/>
      <c r="I677" s="244"/>
      <c r="J677" s="21" t="s">
        <v>127</v>
      </c>
      <c r="K677" s="29" t="s">
        <v>128</v>
      </c>
      <c r="L677" s="29" t="s">
        <v>85</v>
      </c>
      <c r="M677" s="61">
        <v>10</v>
      </c>
      <c r="N677" s="270"/>
      <c r="O677" s="244"/>
      <c r="P677" s="244"/>
      <c r="Q677" s="244"/>
      <c r="R677" s="255"/>
      <c r="S677" s="255"/>
      <c r="T677" s="314"/>
      <c r="U677" s="314"/>
      <c r="V677" s="258"/>
      <c r="W677" s="258"/>
      <c r="X677" s="258"/>
      <c r="Y677" s="258"/>
      <c r="Z677" s="258"/>
      <c r="AA677" s="258"/>
      <c r="AB677" s="258"/>
      <c r="AC677" s="270"/>
      <c r="AD677" s="383"/>
      <c r="AE677" s="383"/>
      <c r="AF677" s="244"/>
      <c r="AG677" s="270"/>
      <c r="AH677" s="270"/>
      <c r="AI677" s="270"/>
      <c r="AJ677" s="244"/>
    </row>
    <row r="678" spans="2:36" s="36" customFormat="1" ht="105.65" customHeight="1" x14ac:dyDescent="0.35">
      <c r="B678" s="179" t="s">
        <v>426</v>
      </c>
      <c r="C678" s="179" t="s">
        <v>427</v>
      </c>
      <c r="D678" s="179" t="s">
        <v>106</v>
      </c>
      <c r="E678" s="182" t="s">
        <v>67</v>
      </c>
      <c r="F678" s="194" t="s">
        <v>134</v>
      </c>
      <c r="G678" s="182" t="s">
        <v>147</v>
      </c>
      <c r="H678" s="199" t="s">
        <v>70</v>
      </c>
      <c r="I678" s="199" t="s">
        <v>79</v>
      </c>
      <c r="J678" s="12" t="s">
        <v>212</v>
      </c>
      <c r="K678" s="8" t="s">
        <v>107</v>
      </c>
      <c r="L678" s="15" t="s">
        <v>86</v>
      </c>
      <c r="M678" s="15">
        <v>40</v>
      </c>
      <c r="N678" s="206" t="s">
        <v>108</v>
      </c>
      <c r="O678" s="179" t="s">
        <v>353</v>
      </c>
      <c r="P678" s="179" t="s">
        <v>75</v>
      </c>
      <c r="Q678" s="179" t="s">
        <v>76</v>
      </c>
      <c r="R678" s="200" t="s">
        <v>77</v>
      </c>
      <c r="S678" s="200" t="s">
        <v>109</v>
      </c>
      <c r="T678" s="203">
        <f>V678+Y678</f>
        <v>51000</v>
      </c>
      <c r="U678" s="203" t="s">
        <v>79</v>
      </c>
      <c r="V678" s="178">
        <v>43350</v>
      </c>
      <c r="W678" s="178" t="s">
        <v>79</v>
      </c>
      <c r="X678" s="178" t="s">
        <v>79</v>
      </c>
      <c r="Y678" s="178">
        <v>7650</v>
      </c>
      <c r="Z678" s="178" t="s">
        <v>98</v>
      </c>
      <c r="AA678" s="178" t="s">
        <v>79</v>
      </c>
      <c r="AB678" s="178">
        <v>9000</v>
      </c>
      <c r="AC678" s="191" t="s">
        <v>149</v>
      </c>
      <c r="AD678" s="189" t="s">
        <v>79</v>
      </c>
      <c r="AE678" s="189">
        <f>V678+Y678</f>
        <v>51000</v>
      </c>
      <c r="AF678" s="191" t="s">
        <v>79</v>
      </c>
      <c r="AG678" s="191" t="s">
        <v>33</v>
      </c>
      <c r="AH678" s="206" t="s">
        <v>162</v>
      </c>
      <c r="AI678" s="191" t="s">
        <v>180</v>
      </c>
      <c r="AJ678" s="191"/>
    </row>
    <row r="679" spans="2:36" s="36" customFormat="1" ht="86.15" customHeight="1" x14ac:dyDescent="0.35">
      <c r="B679" s="180"/>
      <c r="C679" s="180"/>
      <c r="D679" s="180"/>
      <c r="E679" s="183"/>
      <c r="F679" s="183"/>
      <c r="G679" s="183"/>
      <c r="H679" s="180"/>
      <c r="I679" s="180"/>
      <c r="J679" s="12" t="s">
        <v>111</v>
      </c>
      <c r="K679" s="8" t="s">
        <v>112</v>
      </c>
      <c r="L679" s="8" t="s">
        <v>85</v>
      </c>
      <c r="M679" s="8">
        <v>1</v>
      </c>
      <c r="N679" s="192"/>
      <c r="O679" s="180"/>
      <c r="P679" s="180"/>
      <c r="Q679" s="180"/>
      <c r="R679" s="201"/>
      <c r="S679" s="201"/>
      <c r="T679" s="204"/>
      <c r="U679" s="204"/>
      <c r="V679" s="197"/>
      <c r="W679" s="197"/>
      <c r="X679" s="197"/>
      <c r="Y679" s="197"/>
      <c r="Z679" s="197"/>
      <c r="AA679" s="197"/>
      <c r="AB679" s="197"/>
      <c r="AC679" s="192"/>
      <c r="AD679" s="187"/>
      <c r="AE679" s="187"/>
      <c r="AF679" s="180"/>
      <c r="AG679" s="192"/>
      <c r="AH679" s="192"/>
      <c r="AI679" s="192"/>
      <c r="AJ679" s="180"/>
    </row>
    <row r="680" spans="2:36" s="36" customFormat="1" ht="51.65" customHeight="1" x14ac:dyDescent="0.35">
      <c r="B680" s="181"/>
      <c r="C680" s="181"/>
      <c r="D680" s="181"/>
      <c r="E680" s="184"/>
      <c r="F680" s="184"/>
      <c r="G680" s="184"/>
      <c r="H680" s="181"/>
      <c r="I680" s="181"/>
      <c r="J680" s="12" t="s">
        <v>127</v>
      </c>
      <c r="K680" s="8" t="s">
        <v>128</v>
      </c>
      <c r="L680" s="8" t="s">
        <v>85</v>
      </c>
      <c r="M680" s="53">
        <v>30</v>
      </c>
      <c r="N680" s="193"/>
      <c r="O680" s="181"/>
      <c r="P680" s="181"/>
      <c r="Q680" s="181"/>
      <c r="R680" s="202"/>
      <c r="S680" s="202"/>
      <c r="T680" s="205"/>
      <c r="U680" s="205"/>
      <c r="V680" s="198"/>
      <c r="W680" s="198"/>
      <c r="X680" s="198"/>
      <c r="Y680" s="198"/>
      <c r="Z680" s="198"/>
      <c r="AA680" s="198"/>
      <c r="AB680" s="198"/>
      <c r="AC680" s="193"/>
      <c r="AD680" s="188"/>
      <c r="AE680" s="188"/>
      <c r="AF680" s="181"/>
      <c r="AG680" s="193"/>
      <c r="AH680" s="193"/>
      <c r="AI680" s="193"/>
      <c r="AJ680" s="181"/>
    </row>
    <row r="681" spans="2:36" s="36" customFormat="1" ht="105.65" customHeight="1" x14ac:dyDescent="0.35">
      <c r="B681" s="179" t="s">
        <v>428</v>
      </c>
      <c r="C681" s="179" t="s">
        <v>429</v>
      </c>
      <c r="D681" s="179" t="s">
        <v>106</v>
      </c>
      <c r="E681" s="182" t="s">
        <v>67</v>
      </c>
      <c r="F681" s="194" t="s">
        <v>134</v>
      </c>
      <c r="G681" s="182" t="s">
        <v>147</v>
      </c>
      <c r="H681" s="199" t="s">
        <v>70</v>
      </c>
      <c r="I681" s="199" t="s">
        <v>79</v>
      </c>
      <c r="J681" s="12" t="s">
        <v>212</v>
      </c>
      <c r="K681" s="8" t="s">
        <v>107</v>
      </c>
      <c r="L681" s="15" t="s">
        <v>86</v>
      </c>
      <c r="M681" s="15">
        <v>40</v>
      </c>
      <c r="N681" s="206" t="s">
        <v>108</v>
      </c>
      <c r="O681" s="179" t="s">
        <v>353</v>
      </c>
      <c r="P681" s="179" t="s">
        <v>75</v>
      </c>
      <c r="Q681" s="179" t="s">
        <v>76</v>
      </c>
      <c r="R681" s="200" t="s">
        <v>77</v>
      </c>
      <c r="S681" s="200" t="s">
        <v>109</v>
      </c>
      <c r="T681" s="203">
        <f>V681+Y681</f>
        <v>74041.8</v>
      </c>
      <c r="U681" s="203" t="s">
        <v>79</v>
      </c>
      <c r="V681" s="178">
        <v>62935.53</v>
      </c>
      <c r="W681" s="178" t="s">
        <v>79</v>
      </c>
      <c r="X681" s="178" t="s">
        <v>79</v>
      </c>
      <c r="Y681" s="178">
        <v>11106.27</v>
      </c>
      <c r="Z681" s="178" t="s">
        <v>98</v>
      </c>
      <c r="AA681" s="178" t="s">
        <v>79</v>
      </c>
      <c r="AB681" s="178">
        <v>13066.2</v>
      </c>
      <c r="AC681" s="191" t="s">
        <v>149</v>
      </c>
      <c r="AD681" s="189" t="s">
        <v>79</v>
      </c>
      <c r="AE681" s="189">
        <f>V681+Y681</f>
        <v>74041.8</v>
      </c>
      <c r="AF681" s="191" t="s">
        <v>79</v>
      </c>
      <c r="AG681" s="191" t="s">
        <v>33</v>
      </c>
      <c r="AH681" s="206" t="s">
        <v>252</v>
      </c>
      <c r="AI681" s="191" t="s">
        <v>253</v>
      </c>
      <c r="AJ681" s="191"/>
    </row>
    <row r="682" spans="2:36" s="36" customFormat="1" ht="86.15" customHeight="1" x14ac:dyDescent="0.35">
      <c r="B682" s="180"/>
      <c r="C682" s="180"/>
      <c r="D682" s="180"/>
      <c r="E682" s="183"/>
      <c r="F682" s="183"/>
      <c r="G682" s="183"/>
      <c r="H682" s="180"/>
      <c r="I682" s="180"/>
      <c r="J682" s="12" t="s">
        <v>111</v>
      </c>
      <c r="K682" s="8" t="s">
        <v>112</v>
      </c>
      <c r="L682" s="8" t="s">
        <v>85</v>
      </c>
      <c r="M682" s="8">
        <v>1</v>
      </c>
      <c r="N682" s="192"/>
      <c r="O682" s="180"/>
      <c r="P682" s="180"/>
      <c r="Q682" s="180"/>
      <c r="R682" s="201"/>
      <c r="S682" s="201"/>
      <c r="T682" s="204"/>
      <c r="U682" s="204"/>
      <c r="V682" s="197"/>
      <c r="W682" s="197"/>
      <c r="X682" s="197"/>
      <c r="Y682" s="197"/>
      <c r="Z682" s="197"/>
      <c r="AA682" s="197"/>
      <c r="AB682" s="197"/>
      <c r="AC682" s="192"/>
      <c r="AD682" s="187"/>
      <c r="AE682" s="187"/>
      <c r="AF682" s="180"/>
      <c r="AG682" s="192"/>
      <c r="AH682" s="192"/>
      <c r="AI682" s="192"/>
      <c r="AJ682" s="180"/>
    </row>
    <row r="683" spans="2:36" s="36" customFormat="1" ht="51.65" customHeight="1" x14ac:dyDescent="0.35">
      <c r="B683" s="181"/>
      <c r="C683" s="181"/>
      <c r="D683" s="181"/>
      <c r="E683" s="184"/>
      <c r="F683" s="184"/>
      <c r="G683" s="184"/>
      <c r="H683" s="181"/>
      <c r="I683" s="181"/>
      <c r="J683" s="12" t="s">
        <v>127</v>
      </c>
      <c r="K683" s="8" t="s">
        <v>128</v>
      </c>
      <c r="L683" s="8" t="s">
        <v>85</v>
      </c>
      <c r="M683" s="53">
        <v>36</v>
      </c>
      <c r="N683" s="193"/>
      <c r="O683" s="181"/>
      <c r="P683" s="181"/>
      <c r="Q683" s="181"/>
      <c r="R683" s="202"/>
      <c r="S683" s="202"/>
      <c r="T683" s="205"/>
      <c r="U683" s="205"/>
      <c r="V683" s="198"/>
      <c r="W683" s="198"/>
      <c r="X683" s="198"/>
      <c r="Y683" s="198"/>
      <c r="Z683" s="198"/>
      <c r="AA683" s="198"/>
      <c r="AB683" s="198"/>
      <c r="AC683" s="193"/>
      <c r="AD683" s="188"/>
      <c r="AE683" s="188"/>
      <c r="AF683" s="181"/>
      <c r="AG683" s="193"/>
      <c r="AH683" s="193"/>
      <c r="AI683" s="193"/>
      <c r="AJ683" s="181"/>
    </row>
    <row r="684" spans="2:36" ht="52" customHeight="1" x14ac:dyDescent="0.3">
      <c r="B684" s="167" t="s">
        <v>431</v>
      </c>
      <c r="C684" s="167" t="s">
        <v>430</v>
      </c>
      <c r="D684" s="167" t="s">
        <v>66</v>
      </c>
      <c r="E684" s="166" t="s">
        <v>67</v>
      </c>
      <c r="F684" s="166" t="s">
        <v>132</v>
      </c>
      <c r="G684" s="166" t="s">
        <v>69</v>
      </c>
      <c r="H684" s="167" t="s">
        <v>70</v>
      </c>
      <c r="I684" s="167" t="s">
        <v>79</v>
      </c>
      <c r="J684" s="12" t="s">
        <v>113</v>
      </c>
      <c r="K684" s="8" t="s">
        <v>114</v>
      </c>
      <c r="L684" s="8" t="s">
        <v>115</v>
      </c>
      <c r="M684" s="8">
        <v>4</v>
      </c>
      <c r="N684" s="168" t="s">
        <v>108</v>
      </c>
      <c r="O684" s="167" t="s">
        <v>353</v>
      </c>
      <c r="P684" s="167" t="s">
        <v>75</v>
      </c>
      <c r="Q684" s="167" t="s">
        <v>76</v>
      </c>
      <c r="R684" s="170" t="s">
        <v>77</v>
      </c>
      <c r="S684" s="170" t="s">
        <v>109</v>
      </c>
      <c r="T684" s="171">
        <f>V684+Y684</f>
        <v>299710</v>
      </c>
      <c r="U684" s="171" t="s">
        <v>79</v>
      </c>
      <c r="V684" s="173">
        <v>254753.5</v>
      </c>
      <c r="W684" s="173" t="s">
        <v>79</v>
      </c>
      <c r="X684" s="173" t="s">
        <v>79</v>
      </c>
      <c r="Y684" s="173">
        <v>44956.5</v>
      </c>
      <c r="Z684" s="173" t="s">
        <v>79</v>
      </c>
      <c r="AA684" s="173" t="s">
        <v>79</v>
      </c>
      <c r="AB684" s="173">
        <v>52890</v>
      </c>
      <c r="AC684" s="168" t="s">
        <v>80</v>
      </c>
      <c r="AD684" s="175" t="s">
        <v>79</v>
      </c>
      <c r="AE684" s="175">
        <f>V684+Y684</f>
        <v>299710</v>
      </c>
      <c r="AF684" s="168" t="s">
        <v>79</v>
      </c>
      <c r="AG684" s="168" t="s">
        <v>33</v>
      </c>
      <c r="AH684" s="168" t="s">
        <v>257</v>
      </c>
      <c r="AI684" s="168" t="s">
        <v>260</v>
      </c>
      <c r="AJ684" s="168"/>
    </row>
    <row r="685" spans="2:36" ht="52" x14ac:dyDescent="0.3">
      <c r="B685" s="167"/>
      <c r="C685" s="167"/>
      <c r="D685" s="167"/>
      <c r="E685" s="166"/>
      <c r="F685" s="166"/>
      <c r="G685" s="166"/>
      <c r="H685" s="167"/>
      <c r="I685" s="167"/>
      <c r="J685" s="12" t="s">
        <v>116</v>
      </c>
      <c r="K685" s="8" t="s">
        <v>117</v>
      </c>
      <c r="L685" s="8" t="s">
        <v>85</v>
      </c>
      <c r="M685" s="8">
        <v>2</v>
      </c>
      <c r="N685" s="168"/>
      <c r="O685" s="167"/>
      <c r="P685" s="167"/>
      <c r="Q685" s="167"/>
      <c r="R685" s="170"/>
      <c r="S685" s="170"/>
      <c r="T685" s="171"/>
      <c r="U685" s="171"/>
      <c r="V685" s="173"/>
      <c r="W685" s="173"/>
      <c r="X685" s="173"/>
      <c r="Y685" s="173"/>
      <c r="Z685" s="173"/>
      <c r="AA685" s="173"/>
      <c r="AB685" s="173"/>
      <c r="AC685" s="168"/>
      <c r="AD685" s="175"/>
      <c r="AE685" s="175"/>
      <c r="AF685" s="167"/>
      <c r="AG685" s="168"/>
      <c r="AH685" s="168"/>
      <c r="AI685" s="168"/>
      <c r="AJ685" s="167"/>
    </row>
    <row r="686" spans="2:36" ht="39" x14ac:dyDescent="0.3">
      <c r="B686" s="167"/>
      <c r="C686" s="167"/>
      <c r="D686" s="167"/>
      <c r="E686" s="166"/>
      <c r="F686" s="166"/>
      <c r="G686" s="166"/>
      <c r="H686" s="167"/>
      <c r="I686" s="167"/>
      <c r="J686" s="12" t="s">
        <v>213</v>
      </c>
      <c r="K686" s="8" t="s">
        <v>118</v>
      </c>
      <c r="L686" s="8" t="s">
        <v>119</v>
      </c>
      <c r="M686" s="8">
        <v>2</v>
      </c>
      <c r="N686" s="168"/>
      <c r="O686" s="167"/>
      <c r="P686" s="167"/>
      <c r="Q686" s="167"/>
      <c r="R686" s="170"/>
      <c r="S686" s="170"/>
      <c r="T686" s="171"/>
      <c r="U686" s="171"/>
      <c r="V686" s="173"/>
      <c r="W686" s="173"/>
      <c r="X686" s="173"/>
      <c r="Y686" s="173"/>
      <c r="Z686" s="173"/>
      <c r="AA686" s="173"/>
      <c r="AB686" s="173"/>
      <c r="AC686" s="168"/>
      <c r="AD686" s="175"/>
      <c r="AE686" s="175"/>
      <c r="AF686" s="167"/>
      <c r="AG686" s="168"/>
      <c r="AH686" s="168"/>
      <c r="AI686" s="168"/>
      <c r="AJ686" s="167"/>
    </row>
    <row r="687" spans="2:36" ht="26" x14ac:dyDescent="0.3">
      <c r="B687" s="167"/>
      <c r="C687" s="167"/>
      <c r="D687" s="167"/>
      <c r="E687" s="166"/>
      <c r="F687" s="166"/>
      <c r="G687" s="166"/>
      <c r="H687" s="167"/>
      <c r="I687" s="167"/>
      <c r="J687" s="12" t="s">
        <v>120</v>
      </c>
      <c r="K687" s="8" t="s">
        <v>121</v>
      </c>
      <c r="L687" s="8" t="s">
        <v>119</v>
      </c>
      <c r="M687" s="53">
        <v>2</v>
      </c>
      <c r="N687" s="168"/>
      <c r="O687" s="167"/>
      <c r="P687" s="167"/>
      <c r="Q687" s="167"/>
      <c r="R687" s="170"/>
      <c r="S687" s="170"/>
      <c r="T687" s="171"/>
      <c r="U687" s="171"/>
      <c r="V687" s="173"/>
      <c r="W687" s="173"/>
      <c r="X687" s="173"/>
      <c r="Y687" s="173"/>
      <c r="Z687" s="173"/>
      <c r="AA687" s="173"/>
      <c r="AB687" s="173"/>
      <c r="AC687" s="168"/>
      <c r="AD687" s="175"/>
      <c r="AE687" s="175"/>
      <c r="AF687" s="167"/>
      <c r="AG687" s="168"/>
      <c r="AH687" s="168"/>
      <c r="AI687" s="168"/>
      <c r="AJ687" s="167"/>
    </row>
    <row r="688" spans="2:36" s="36" customFormat="1" ht="105.65" customHeight="1" x14ac:dyDescent="0.35">
      <c r="B688" s="179" t="s">
        <v>1081</v>
      </c>
      <c r="C688" s="179" t="s">
        <v>424</v>
      </c>
      <c r="D688" s="179" t="s">
        <v>106</v>
      </c>
      <c r="E688" s="182" t="s">
        <v>67</v>
      </c>
      <c r="F688" s="194" t="s">
        <v>134</v>
      </c>
      <c r="G688" s="182" t="s">
        <v>147</v>
      </c>
      <c r="H688" s="199" t="s">
        <v>70</v>
      </c>
      <c r="I688" s="199" t="s">
        <v>79</v>
      </c>
      <c r="J688" s="12" t="s">
        <v>212</v>
      </c>
      <c r="K688" s="8" t="s">
        <v>107</v>
      </c>
      <c r="L688" s="15" t="s">
        <v>86</v>
      </c>
      <c r="M688" s="15">
        <v>40</v>
      </c>
      <c r="N688" s="206" t="s">
        <v>108</v>
      </c>
      <c r="O688" s="179" t="s">
        <v>353</v>
      </c>
      <c r="P688" s="179" t="s">
        <v>75</v>
      </c>
      <c r="Q688" s="179" t="s">
        <v>76</v>
      </c>
      <c r="R688" s="200" t="s">
        <v>77</v>
      </c>
      <c r="S688" s="200" t="s">
        <v>109</v>
      </c>
      <c r="T688" s="203">
        <f>V688+Y688</f>
        <v>80792.5</v>
      </c>
      <c r="U688" s="203" t="s">
        <v>79</v>
      </c>
      <c r="V688" s="178">
        <v>68673.63</v>
      </c>
      <c r="W688" s="178" t="s">
        <v>79</v>
      </c>
      <c r="X688" s="178" t="s">
        <v>79</v>
      </c>
      <c r="Y688" s="178">
        <v>12118.87</v>
      </c>
      <c r="Z688" s="178" t="s">
        <v>98</v>
      </c>
      <c r="AA688" s="178" t="s">
        <v>79</v>
      </c>
      <c r="AB688" s="178">
        <v>14257.5</v>
      </c>
      <c r="AC688" s="191" t="s">
        <v>149</v>
      </c>
      <c r="AD688" s="189" t="s">
        <v>79</v>
      </c>
      <c r="AE688" s="189">
        <f>V688+Y688</f>
        <v>80792.5</v>
      </c>
      <c r="AF688" s="191" t="s">
        <v>79</v>
      </c>
      <c r="AG688" s="191" t="s">
        <v>33</v>
      </c>
      <c r="AH688" s="206" t="s">
        <v>252</v>
      </c>
      <c r="AI688" s="191" t="s">
        <v>253</v>
      </c>
      <c r="AJ688" s="191"/>
    </row>
    <row r="689" spans="2:36" s="36" customFormat="1" ht="86.15" customHeight="1" x14ac:dyDescent="0.35">
      <c r="B689" s="180"/>
      <c r="C689" s="180"/>
      <c r="D689" s="180"/>
      <c r="E689" s="183"/>
      <c r="F689" s="183"/>
      <c r="G689" s="183"/>
      <c r="H689" s="180"/>
      <c r="I689" s="180"/>
      <c r="J689" s="12" t="s">
        <v>111</v>
      </c>
      <c r="K689" s="8" t="s">
        <v>112</v>
      </c>
      <c r="L689" s="8" t="s">
        <v>85</v>
      </c>
      <c r="M689" s="8">
        <v>2</v>
      </c>
      <c r="N689" s="192"/>
      <c r="O689" s="180"/>
      <c r="P689" s="180"/>
      <c r="Q689" s="180"/>
      <c r="R689" s="201"/>
      <c r="S689" s="201"/>
      <c r="T689" s="204"/>
      <c r="U689" s="204"/>
      <c r="V689" s="197"/>
      <c r="W689" s="197"/>
      <c r="X689" s="197"/>
      <c r="Y689" s="197"/>
      <c r="Z689" s="197"/>
      <c r="AA689" s="197"/>
      <c r="AB689" s="197"/>
      <c r="AC689" s="192"/>
      <c r="AD689" s="187"/>
      <c r="AE689" s="187"/>
      <c r="AF689" s="180"/>
      <c r="AG689" s="192"/>
      <c r="AH689" s="192"/>
      <c r="AI689" s="192"/>
      <c r="AJ689" s="180"/>
    </row>
    <row r="690" spans="2:36" s="36" customFormat="1" ht="51.65" customHeight="1" x14ac:dyDescent="0.35">
      <c r="B690" s="181"/>
      <c r="C690" s="181"/>
      <c r="D690" s="181"/>
      <c r="E690" s="184"/>
      <c r="F690" s="184"/>
      <c r="G690" s="184"/>
      <c r="H690" s="181"/>
      <c r="I690" s="181"/>
      <c r="J690" s="12" t="s">
        <v>127</v>
      </c>
      <c r="K690" s="8" t="s">
        <v>128</v>
      </c>
      <c r="L690" s="8" t="s">
        <v>85</v>
      </c>
      <c r="M690" s="53">
        <v>38</v>
      </c>
      <c r="N690" s="193"/>
      <c r="O690" s="181"/>
      <c r="P690" s="181"/>
      <c r="Q690" s="181"/>
      <c r="R690" s="202"/>
      <c r="S690" s="202"/>
      <c r="T690" s="205"/>
      <c r="U690" s="205"/>
      <c r="V690" s="198"/>
      <c r="W690" s="198"/>
      <c r="X690" s="198"/>
      <c r="Y690" s="198"/>
      <c r="Z690" s="198"/>
      <c r="AA690" s="198"/>
      <c r="AB690" s="198"/>
      <c r="AC690" s="193"/>
      <c r="AD690" s="188"/>
      <c r="AE690" s="188"/>
      <c r="AF690" s="181"/>
      <c r="AG690" s="193"/>
      <c r="AH690" s="193"/>
      <c r="AI690" s="193"/>
      <c r="AJ690" s="181"/>
    </row>
    <row r="691" spans="2:36" s="36" customFormat="1" ht="105.65" customHeight="1" x14ac:dyDescent="0.35">
      <c r="B691" s="179" t="s">
        <v>1082</v>
      </c>
      <c r="C691" s="179" t="s">
        <v>425</v>
      </c>
      <c r="D691" s="179" t="s">
        <v>106</v>
      </c>
      <c r="E691" s="182" t="s">
        <v>67</v>
      </c>
      <c r="F691" s="194" t="s">
        <v>134</v>
      </c>
      <c r="G691" s="182" t="s">
        <v>147</v>
      </c>
      <c r="H691" s="199" t="s">
        <v>70</v>
      </c>
      <c r="I691" s="199" t="s">
        <v>79</v>
      </c>
      <c r="J691" s="12" t="s">
        <v>212</v>
      </c>
      <c r="K691" s="8" t="s">
        <v>107</v>
      </c>
      <c r="L691" s="15" t="s">
        <v>86</v>
      </c>
      <c r="M691" s="15">
        <v>40</v>
      </c>
      <c r="N691" s="206" t="s">
        <v>108</v>
      </c>
      <c r="O691" s="179" t="s">
        <v>353</v>
      </c>
      <c r="P691" s="179" t="s">
        <v>75</v>
      </c>
      <c r="Q691" s="179" t="s">
        <v>76</v>
      </c>
      <c r="R691" s="200" t="s">
        <v>77</v>
      </c>
      <c r="S691" s="200" t="s">
        <v>109</v>
      </c>
      <c r="T691" s="203">
        <f>V691+Y691</f>
        <v>127500</v>
      </c>
      <c r="U691" s="203" t="s">
        <v>79</v>
      </c>
      <c r="V691" s="178">
        <v>108375</v>
      </c>
      <c r="W691" s="178" t="s">
        <v>79</v>
      </c>
      <c r="X691" s="178" t="s">
        <v>79</v>
      </c>
      <c r="Y691" s="178">
        <v>19125</v>
      </c>
      <c r="Z691" s="178" t="s">
        <v>98</v>
      </c>
      <c r="AA691" s="178" t="s">
        <v>79</v>
      </c>
      <c r="AB691" s="178">
        <v>22500</v>
      </c>
      <c r="AC691" s="191" t="s">
        <v>149</v>
      </c>
      <c r="AD691" s="189" t="s">
        <v>79</v>
      </c>
      <c r="AE691" s="189">
        <f>V691+Y691</f>
        <v>127500</v>
      </c>
      <c r="AF691" s="191" t="s">
        <v>79</v>
      </c>
      <c r="AG691" s="191" t="s">
        <v>33</v>
      </c>
      <c r="AH691" s="206" t="s">
        <v>252</v>
      </c>
      <c r="AI691" s="191" t="s">
        <v>253</v>
      </c>
      <c r="AJ691" s="191"/>
    </row>
    <row r="692" spans="2:36" s="36" customFormat="1" ht="86.15" customHeight="1" x14ac:dyDescent="0.35">
      <c r="B692" s="180"/>
      <c r="C692" s="180"/>
      <c r="D692" s="180"/>
      <c r="E692" s="183"/>
      <c r="F692" s="183"/>
      <c r="G692" s="183"/>
      <c r="H692" s="180"/>
      <c r="I692" s="180"/>
      <c r="J692" s="12" t="s">
        <v>111</v>
      </c>
      <c r="K692" s="8" t="s">
        <v>112</v>
      </c>
      <c r="L692" s="8" t="s">
        <v>85</v>
      </c>
      <c r="M692" s="8">
        <v>2</v>
      </c>
      <c r="N692" s="192"/>
      <c r="O692" s="180"/>
      <c r="P692" s="180"/>
      <c r="Q692" s="180"/>
      <c r="R692" s="201"/>
      <c r="S692" s="201"/>
      <c r="T692" s="204"/>
      <c r="U692" s="204"/>
      <c r="V692" s="197"/>
      <c r="W692" s="197"/>
      <c r="X692" s="197"/>
      <c r="Y692" s="197"/>
      <c r="Z692" s="197"/>
      <c r="AA692" s="197"/>
      <c r="AB692" s="197"/>
      <c r="AC692" s="192"/>
      <c r="AD692" s="187"/>
      <c r="AE692" s="187"/>
      <c r="AF692" s="180"/>
      <c r="AG692" s="192"/>
      <c r="AH692" s="192"/>
      <c r="AI692" s="192"/>
      <c r="AJ692" s="180"/>
    </row>
    <row r="693" spans="2:36" s="36" customFormat="1" ht="51.65" customHeight="1" x14ac:dyDescent="0.35">
      <c r="B693" s="181"/>
      <c r="C693" s="181"/>
      <c r="D693" s="181"/>
      <c r="E693" s="184"/>
      <c r="F693" s="184"/>
      <c r="G693" s="184"/>
      <c r="H693" s="181"/>
      <c r="I693" s="181"/>
      <c r="J693" s="12" t="s">
        <v>127</v>
      </c>
      <c r="K693" s="8" t="s">
        <v>128</v>
      </c>
      <c r="L693" s="8" t="s">
        <v>85</v>
      </c>
      <c r="M693" s="53">
        <v>10</v>
      </c>
      <c r="N693" s="193"/>
      <c r="O693" s="181"/>
      <c r="P693" s="181"/>
      <c r="Q693" s="181"/>
      <c r="R693" s="202"/>
      <c r="S693" s="202"/>
      <c r="T693" s="205"/>
      <c r="U693" s="205"/>
      <c r="V693" s="198"/>
      <c r="W693" s="198"/>
      <c r="X693" s="198"/>
      <c r="Y693" s="198"/>
      <c r="Z693" s="198"/>
      <c r="AA693" s="198"/>
      <c r="AB693" s="198"/>
      <c r="AC693" s="193"/>
      <c r="AD693" s="188"/>
      <c r="AE693" s="188"/>
      <c r="AF693" s="181"/>
      <c r="AG693" s="193"/>
      <c r="AH693" s="193"/>
      <c r="AI693" s="193"/>
      <c r="AJ693" s="181"/>
    </row>
    <row r="694" spans="2:36" s="36" customFormat="1" ht="76" customHeight="1" x14ac:dyDescent="0.35">
      <c r="B694" s="179" t="s">
        <v>339</v>
      </c>
      <c r="C694" s="179" t="s">
        <v>340</v>
      </c>
      <c r="D694" s="179" t="s">
        <v>106</v>
      </c>
      <c r="E694" s="182" t="s">
        <v>67</v>
      </c>
      <c r="F694" s="194" t="s">
        <v>134</v>
      </c>
      <c r="G694" s="182" t="s">
        <v>147</v>
      </c>
      <c r="H694" s="199" t="s">
        <v>70</v>
      </c>
      <c r="I694" s="199" t="s">
        <v>79</v>
      </c>
      <c r="J694" s="309" t="s">
        <v>111</v>
      </c>
      <c r="K694" s="179" t="s">
        <v>112</v>
      </c>
      <c r="L694" s="179" t="s">
        <v>85</v>
      </c>
      <c r="M694" s="179">
        <v>6</v>
      </c>
      <c r="N694" s="206" t="s">
        <v>108</v>
      </c>
      <c r="O694" s="179" t="s">
        <v>341</v>
      </c>
      <c r="P694" s="179" t="s">
        <v>75</v>
      </c>
      <c r="Q694" s="179" t="s">
        <v>76</v>
      </c>
      <c r="R694" s="200" t="s">
        <v>77</v>
      </c>
      <c r="S694" s="200" t="s">
        <v>109</v>
      </c>
      <c r="T694" s="203">
        <f>V694+Y694</f>
        <v>510378</v>
      </c>
      <c r="U694" s="203" t="s">
        <v>79</v>
      </c>
      <c r="V694" s="178">
        <v>433821.3</v>
      </c>
      <c r="W694" s="178" t="s">
        <v>79</v>
      </c>
      <c r="X694" s="178" t="s">
        <v>79</v>
      </c>
      <c r="Y694" s="178">
        <v>76556.7</v>
      </c>
      <c r="Z694" s="178" t="s">
        <v>98</v>
      </c>
      <c r="AA694" s="178" t="s">
        <v>79</v>
      </c>
      <c r="AB694" s="178">
        <v>41382</v>
      </c>
      <c r="AC694" s="191" t="s">
        <v>149</v>
      </c>
      <c r="AD694" s="189" t="s">
        <v>79</v>
      </c>
      <c r="AE694" s="189">
        <f>V694+Y694</f>
        <v>510378</v>
      </c>
      <c r="AF694" s="191" t="s">
        <v>79</v>
      </c>
      <c r="AG694" s="191" t="s">
        <v>33</v>
      </c>
      <c r="AH694" s="206" t="s">
        <v>178</v>
      </c>
      <c r="AI694" s="191" t="s">
        <v>161</v>
      </c>
      <c r="AJ694" s="191"/>
    </row>
    <row r="695" spans="2:36" s="36" customFormat="1" ht="86.15" customHeight="1" x14ac:dyDescent="0.35">
      <c r="B695" s="180"/>
      <c r="C695" s="180"/>
      <c r="D695" s="180"/>
      <c r="E695" s="183"/>
      <c r="F695" s="183"/>
      <c r="G695" s="183"/>
      <c r="H695" s="180"/>
      <c r="I695" s="180"/>
      <c r="J695" s="311"/>
      <c r="K695" s="181"/>
      <c r="L695" s="181"/>
      <c r="M695" s="181"/>
      <c r="N695" s="192"/>
      <c r="O695" s="180"/>
      <c r="P695" s="180"/>
      <c r="Q695" s="180"/>
      <c r="R695" s="201"/>
      <c r="S695" s="201"/>
      <c r="T695" s="204"/>
      <c r="U695" s="204"/>
      <c r="V695" s="197"/>
      <c r="W695" s="197"/>
      <c r="X695" s="197"/>
      <c r="Y695" s="197"/>
      <c r="Z695" s="197"/>
      <c r="AA695" s="197"/>
      <c r="AB695" s="197"/>
      <c r="AC695" s="192"/>
      <c r="AD695" s="187"/>
      <c r="AE695" s="187"/>
      <c r="AF695" s="180"/>
      <c r="AG695" s="192"/>
      <c r="AH695" s="192"/>
      <c r="AI695" s="192"/>
      <c r="AJ695" s="180"/>
    </row>
    <row r="696" spans="2:36" s="36" customFormat="1" ht="142.5" customHeight="1" x14ac:dyDescent="0.35">
      <c r="B696" s="181"/>
      <c r="C696" s="181"/>
      <c r="D696" s="181"/>
      <c r="E696" s="184"/>
      <c r="F696" s="184"/>
      <c r="G696" s="184"/>
      <c r="H696" s="181"/>
      <c r="I696" s="181"/>
      <c r="J696" s="12" t="s">
        <v>127</v>
      </c>
      <c r="K696" s="8" t="s">
        <v>128</v>
      </c>
      <c r="L696" s="8" t="s">
        <v>85</v>
      </c>
      <c r="M696" s="53">
        <v>270</v>
      </c>
      <c r="N696" s="193"/>
      <c r="O696" s="181"/>
      <c r="P696" s="181"/>
      <c r="Q696" s="181"/>
      <c r="R696" s="202"/>
      <c r="S696" s="202"/>
      <c r="T696" s="205"/>
      <c r="U696" s="205"/>
      <c r="V696" s="198"/>
      <c r="W696" s="198"/>
      <c r="X696" s="198"/>
      <c r="Y696" s="198"/>
      <c r="Z696" s="198"/>
      <c r="AA696" s="198"/>
      <c r="AB696" s="198"/>
      <c r="AC696" s="193"/>
      <c r="AD696" s="188"/>
      <c r="AE696" s="188"/>
      <c r="AF696" s="181"/>
      <c r="AG696" s="193"/>
      <c r="AH696" s="193"/>
      <c r="AI696" s="193"/>
      <c r="AJ696" s="181"/>
    </row>
    <row r="697" spans="2:36" ht="52" customHeight="1" x14ac:dyDescent="0.3">
      <c r="B697" s="167" t="s">
        <v>342</v>
      </c>
      <c r="C697" s="167" t="s">
        <v>343</v>
      </c>
      <c r="D697" s="167" t="s">
        <v>66</v>
      </c>
      <c r="E697" s="166" t="s">
        <v>67</v>
      </c>
      <c r="F697" s="166" t="s">
        <v>132</v>
      </c>
      <c r="G697" s="166" t="s">
        <v>69</v>
      </c>
      <c r="H697" s="167" t="s">
        <v>70</v>
      </c>
      <c r="I697" s="167" t="s">
        <v>79</v>
      </c>
      <c r="J697" s="12" t="s">
        <v>113</v>
      </c>
      <c r="K697" s="8" t="s">
        <v>114</v>
      </c>
      <c r="L697" s="8" t="s">
        <v>115</v>
      </c>
      <c r="M697" s="8">
        <v>2</v>
      </c>
      <c r="N697" s="168" t="s">
        <v>108</v>
      </c>
      <c r="O697" s="167" t="s">
        <v>344</v>
      </c>
      <c r="P697" s="167" t="s">
        <v>75</v>
      </c>
      <c r="Q697" s="167" t="s">
        <v>76</v>
      </c>
      <c r="R697" s="170" t="s">
        <v>77</v>
      </c>
      <c r="S697" s="170" t="s">
        <v>109</v>
      </c>
      <c r="T697" s="171">
        <f>V697+Y697</f>
        <v>140600</v>
      </c>
      <c r="U697" s="171" t="s">
        <v>79</v>
      </c>
      <c r="V697" s="173">
        <v>119510</v>
      </c>
      <c r="W697" s="173" t="s">
        <v>79</v>
      </c>
      <c r="X697" s="173" t="s">
        <v>79</v>
      </c>
      <c r="Y697" s="173">
        <v>21090</v>
      </c>
      <c r="Z697" s="173" t="s">
        <v>79</v>
      </c>
      <c r="AA697" s="173" t="s">
        <v>79</v>
      </c>
      <c r="AB697" s="173">
        <v>11400</v>
      </c>
      <c r="AC697" s="168" t="s">
        <v>80</v>
      </c>
      <c r="AD697" s="175" t="s">
        <v>79</v>
      </c>
      <c r="AE697" s="175">
        <f>V697+Y697</f>
        <v>140600</v>
      </c>
      <c r="AF697" s="168" t="s">
        <v>79</v>
      </c>
      <c r="AG697" s="168" t="s">
        <v>33</v>
      </c>
      <c r="AH697" s="168" t="s">
        <v>164</v>
      </c>
      <c r="AI697" s="168" t="s">
        <v>165</v>
      </c>
      <c r="AJ697" s="168"/>
    </row>
    <row r="698" spans="2:36" ht="52" x14ac:dyDescent="0.3">
      <c r="B698" s="167"/>
      <c r="C698" s="167"/>
      <c r="D698" s="167"/>
      <c r="E698" s="166"/>
      <c r="F698" s="166"/>
      <c r="G698" s="166"/>
      <c r="H698" s="167"/>
      <c r="I698" s="167"/>
      <c r="J698" s="12" t="s">
        <v>116</v>
      </c>
      <c r="K698" s="8" t="s">
        <v>117</v>
      </c>
      <c r="L698" s="8" t="s">
        <v>85</v>
      </c>
      <c r="M698" s="8">
        <v>1</v>
      </c>
      <c r="N698" s="168"/>
      <c r="O698" s="167"/>
      <c r="P698" s="167"/>
      <c r="Q698" s="167"/>
      <c r="R698" s="170"/>
      <c r="S698" s="170"/>
      <c r="T698" s="171"/>
      <c r="U698" s="171"/>
      <c r="V698" s="173"/>
      <c r="W698" s="173"/>
      <c r="X698" s="173"/>
      <c r="Y698" s="173"/>
      <c r="Z698" s="173"/>
      <c r="AA698" s="173"/>
      <c r="AB698" s="173"/>
      <c r="AC698" s="168"/>
      <c r="AD698" s="175"/>
      <c r="AE698" s="175"/>
      <c r="AF698" s="167"/>
      <c r="AG698" s="168"/>
      <c r="AH698" s="168"/>
      <c r="AI698" s="168"/>
      <c r="AJ698" s="167"/>
    </row>
    <row r="699" spans="2:36" ht="39" x14ac:dyDescent="0.3">
      <c r="B699" s="167"/>
      <c r="C699" s="167"/>
      <c r="D699" s="167"/>
      <c r="E699" s="166"/>
      <c r="F699" s="166"/>
      <c r="G699" s="166"/>
      <c r="H699" s="167"/>
      <c r="I699" s="167"/>
      <c r="J699" s="12" t="s">
        <v>213</v>
      </c>
      <c r="K699" s="8" t="s">
        <v>118</v>
      </c>
      <c r="L699" s="8" t="s">
        <v>119</v>
      </c>
      <c r="M699" s="8">
        <v>1</v>
      </c>
      <c r="N699" s="168"/>
      <c r="O699" s="167"/>
      <c r="P699" s="167"/>
      <c r="Q699" s="167"/>
      <c r="R699" s="170"/>
      <c r="S699" s="170"/>
      <c r="T699" s="171"/>
      <c r="U699" s="171"/>
      <c r="V699" s="173"/>
      <c r="W699" s="173"/>
      <c r="X699" s="173"/>
      <c r="Y699" s="173"/>
      <c r="Z699" s="173"/>
      <c r="AA699" s="173"/>
      <c r="AB699" s="173"/>
      <c r="AC699" s="168"/>
      <c r="AD699" s="175"/>
      <c r="AE699" s="175"/>
      <c r="AF699" s="167"/>
      <c r="AG699" s="168"/>
      <c r="AH699" s="168"/>
      <c r="AI699" s="168"/>
      <c r="AJ699" s="167"/>
    </row>
    <row r="700" spans="2:36" ht="47.25" customHeight="1" x14ac:dyDescent="0.3">
      <c r="B700" s="167"/>
      <c r="C700" s="167"/>
      <c r="D700" s="167"/>
      <c r="E700" s="166"/>
      <c r="F700" s="166"/>
      <c r="G700" s="166"/>
      <c r="H700" s="167"/>
      <c r="I700" s="167"/>
      <c r="J700" s="12" t="s">
        <v>120</v>
      </c>
      <c r="K700" s="8" t="s">
        <v>121</v>
      </c>
      <c r="L700" s="8" t="s">
        <v>119</v>
      </c>
      <c r="M700" s="53">
        <v>1</v>
      </c>
      <c r="N700" s="168"/>
      <c r="O700" s="167"/>
      <c r="P700" s="167"/>
      <c r="Q700" s="167"/>
      <c r="R700" s="170"/>
      <c r="S700" s="170"/>
      <c r="T700" s="171"/>
      <c r="U700" s="171"/>
      <c r="V700" s="173"/>
      <c r="W700" s="173"/>
      <c r="X700" s="173"/>
      <c r="Y700" s="173"/>
      <c r="Z700" s="173"/>
      <c r="AA700" s="173"/>
      <c r="AB700" s="173"/>
      <c r="AC700" s="168"/>
      <c r="AD700" s="175"/>
      <c r="AE700" s="175"/>
      <c r="AF700" s="167"/>
      <c r="AG700" s="168"/>
      <c r="AH700" s="168"/>
      <c r="AI700" s="168"/>
      <c r="AJ700" s="167"/>
    </row>
    <row r="701" spans="2:36" s="36" customFormat="1" ht="93" customHeight="1" x14ac:dyDescent="0.35">
      <c r="B701" s="167" t="s">
        <v>345</v>
      </c>
      <c r="C701" s="167" t="s">
        <v>346</v>
      </c>
      <c r="D701" s="167" t="s">
        <v>106</v>
      </c>
      <c r="E701" s="166" t="s">
        <v>67</v>
      </c>
      <c r="F701" s="166" t="s">
        <v>134</v>
      </c>
      <c r="G701" s="166" t="s">
        <v>147</v>
      </c>
      <c r="H701" s="167" t="s">
        <v>70</v>
      </c>
      <c r="I701" s="167" t="s">
        <v>79</v>
      </c>
      <c r="J701" s="309" t="s">
        <v>111</v>
      </c>
      <c r="K701" s="179" t="s">
        <v>112</v>
      </c>
      <c r="L701" s="179" t="s">
        <v>85</v>
      </c>
      <c r="M701" s="179">
        <v>1</v>
      </c>
      <c r="N701" s="168" t="s">
        <v>108</v>
      </c>
      <c r="O701" s="167" t="s">
        <v>341</v>
      </c>
      <c r="P701" s="167" t="s">
        <v>75</v>
      </c>
      <c r="Q701" s="167" t="s">
        <v>76</v>
      </c>
      <c r="R701" s="170" t="s">
        <v>77</v>
      </c>
      <c r="S701" s="170" t="s">
        <v>109</v>
      </c>
      <c r="T701" s="171">
        <f>V701+Y701</f>
        <v>29600</v>
      </c>
      <c r="U701" s="171" t="s">
        <v>79</v>
      </c>
      <c r="V701" s="178">
        <v>25160</v>
      </c>
      <c r="W701" s="173" t="s">
        <v>79</v>
      </c>
      <c r="X701" s="173" t="s">
        <v>79</v>
      </c>
      <c r="Y701" s="173">
        <v>4440</v>
      </c>
      <c r="Z701" s="173" t="s">
        <v>98</v>
      </c>
      <c r="AA701" s="173" t="s">
        <v>79</v>
      </c>
      <c r="AB701" s="173">
        <v>2400</v>
      </c>
      <c r="AC701" s="168" t="s">
        <v>149</v>
      </c>
      <c r="AD701" s="175" t="s">
        <v>79</v>
      </c>
      <c r="AE701" s="175">
        <f>V701+Y701</f>
        <v>29600</v>
      </c>
      <c r="AF701" s="168" t="s">
        <v>79</v>
      </c>
      <c r="AG701" s="168" t="s">
        <v>33</v>
      </c>
      <c r="AH701" s="168" t="s">
        <v>164</v>
      </c>
      <c r="AI701" s="168" t="s">
        <v>165</v>
      </c>
      <c r="AJ701" s="168"/>
    </row>
    <row r="702" spans="2:36" s="36" customFormat="1" ht="33.75" customHeight="1" x14ac:dyDescent="0.35">
      <c r="B702" s="167"/>
      <c r="C702" s="167"/>
      <c r="D702" s="167"/>
      <c r="E702" s="166"/>
      <c r="F702" s="166"/>
      <c r="G702" s="166"/>
      <c r="H702" s="167"/>
      <c r="I702" s="167"/>
      <c r="J702" s="311"/>
      <c r="K702" s="181"/>
      <c r="L702" s="181"/>
      <c r="M702" s="181"/>
      <c r="N702" s="168"/>
      <c r="O702" s="167"/>
      <c r="P702" s="167"/>
      <c r="Q702" s="167"/>
      <c r="R702" s="170"/>
      <c r="S702" s="170"/>
      <c r="T702" s="171"/>
      <c r="U702" s="171"/>
      <c r="V702" s="197"/>
      <c r="W702" s="173"/>
      <c r="X702" s="173"/>
      <c r="Y702" s="173"/>
      <c r="Z702" s="173"/>
      <c r="AA702" s="173"/>
      <c r="AB702" s="173"/>
      <c r="AC702" s="168"/>
      <c r="AD702" s="175"/>
      <c r="AE702" s="175"/>
      <c r="AF702" s="167"/>
      <c r="AG702" s="168"/>
      <c r="AH702" s="168"/>
      <c r="AI702" s="168"/>
      <c r="AJ702" s="167"/>
    </row>
    <row r="703" spans="2:36" s="36" customFormat="1" ht="155.25" customHeight="1" x14ac:dyDescent="0.35">
      <c r="B703" s="167"/>
      <c r="C703" s="167"/>
      <c r="D703" s="167"/>
      <c r="E703" s="166"/>
      <c r="F703" s="166"/>
      <c r="G703" s="166"/>
      <c r="H703" s="167"/>
      <c r="I703" s="167"/>
      <c r="J703" s="12" t="s">
        <v>127</v>
      </c>
      <c r="K703" s="8" t="s">
        <v>128</v>
      </c>
      <c r="L703" s="8" t="s">
        <v>85</v>
      </c>
      <c r="M703" s="53">
        <v>20</v>
      </c>
      <c r="N703" s="168"/>
      <c r="O703" s="167"/>
      <c r="P703" s="167"/>
      <c r="Q703" s="167"/>
      <c r="R703" s="170"/>
      <c r="S703" s="170"/>
      <c r="T703" s="171"/>
      <c r="U703" s="171"/>
      <c r="V703" s="198"/>
      <c r="W703" s="173"/>
      <c r="X703" s="173"/>
      <c r="Y703" s="173"/>
      <c r="Z703" s="173"/>
      <c r="AA703" s="173"/>
      <c r="AB703" s="173"/>
      <c r="AC703" s="168"/>
      <c r="AD703" s="175"/>
      <c r="AE703" s="175"/>
      <c r="AF703" s="167"/>
      <c r="AG703" s="168"/>
      <c r="AH703" s="168"/>
      <c r="AI703" s="168"/>
      <c r="AJ703" s="167"/>
    </row>
    <row r="704" spans="2:36" s="36" customFormat="1" ht="132" customHeight="1" x14ac:dyDescent="0.35">
      <c r="B704" s="167" t="s">
        <v>347</v>
      </c>
      <c r="C704" s="167" t="s">
        <v>348</v>
      </c>
      <c r="D704" s="167" t="s">
        <v>106</v>
      </c>
      <c r="E704" s="166" t="s">
        <v>67</v>
      </c>
      <c r="F704" s="166" t="s">
        <v>134</v>
      </c>
      <c r="G704" s="166" t="s">
        <v>147</v>
      </c>
      <c r="H704" s="167" t="s">
        <v>70</v>
      </c>
      <c r="I704" s="167" t="s">
        <v>79</v>
      </c>
      <c r="J704" s="309" t="s">
        <v>127</v>
      </c>
      <c r="K704" s="179" t="s">
        <v>128</v>
      </c>
      <c r="L704" s="179" t="s">
        <v>85</v>
      </c>
      <c r="M704" s="374">
        <v>20</v>
      </c>
      <c r="N704" s="168" t="s">
        <v>108</v>
      </c>
      <c r="O704" s="167" t="s">
        <v>341</v>
      </c>
      <c r="P704" s="167" t="s">
        <v>75</v>
      </c>
      <c r="Q704" s="167" t="s">
        <v>76</v>
      </c>
      <c r="R704" s="170" t="s">
        <v>77</v>
      </c>
      <c r="S704" s="170" t="s">
        <v>109</v>
      </c>
      <c r="T704" s="171">
        <f>V704+Y704</f>
        <v>78625</v>
      </c>
      <c r="U704" s="171" t="s">
        <v>79</v>
      </c>
      <c r="V704" s="178">
        <v>66831.25</v>
      </c>
      <c r="W704" s="173" t="s">
        <v>79</v>
      </c>
      <c r="X704" s="173" t="s">
        <v>79</v>
      </c>
      <c r="Y704" s="173">
        <v>11793.75</v>
      </c>
      <c r="Z704" s="173" t="s">
        <v>98</v>
      </c>
      <c r="AA704" s="173" t="s">
        <v>79</v>
      </c>
      <c r="AB704" s="173">
        <v>6375</v>
      </c>
      <c r="AC704" s="168" t="s">
        <v>149</v>
      </c>
      <c r="AD704" s="175" t="s">
        <v>79</v>
      </c>
      <c r="AE704" s="175">
        <f>V704+Y704</f>
        <v>78625</v>
      </c>
      <c r="AF704" s="168" t="s">
        <v>79</v>
      </c>
      <c r="AG704" s="168" t="s">
        <v>33</v>
      </c>
      <c r="AH704" s="168" t="s">
        <v>164</v>
      </c>
      <c r="AI704" s="168" t="s">
        <v>165</v>
      </c>
      <c r="AJ704" s="168"/>
    </row>
    <row r="705" spans="2:36" s="36" customFormat="1" ht="85" customHeight="1" x14ac:dyDescent="0.35">
      <c r="B705" s="167"/>
      <c r="C705" s="167"/>
      <c r="D705" s="167"/>
      <c r="E705" s="166"/>
      <c r="F705" s="166"/>
      <c r="G705" s="166"/>
      <c r="H705" s="167"/>
      <c r="I705" s="167"/>
      <c r="J705" s="310"/>
      <c r="K705" s="180"/>
      <c r="L705" s="180"/>
      <c r="M705" s="375"/>
      <c r="N705" s="168"/>
      <c r="O705" s="167"/>
      <c r="P705" s="167"/>
      <c r="Q705" s="167"/>
      <c r="R705" s="170"/>
      <c r="S705" s="170"/>
      <c r="T705" s="171"/>
      <c r="U705" s="171"/>
      <c r="V705" s="197"/>
      <c r="W705" s="173"/>
      <c r="X705" s="173"/>
      <c r="Y705" s="173"/>
      <c r="Z705" s="173"/>
      <c r="AA705" s="173"/>
      <c r="AB705" s="173"/>
      <c r="AC705" s="168"/>
      <c r="AD705" s="175"/>
      <c r="AE705" s="175"/>
      <c r="AF705" s="167"/>
      <c r="AG705" s="168"/>
      <c r="AH705" s="168"/>
      <c r="AI705" s="168"/>
      <c r="AJ705" s="167"/>
    </row>
    <row r="706" spans="2:36" s="36" customFormat="1" ht="59.15" customHeight="1" x14ac:dyDescent="0.35">
      <c r="B706" s="167"/>
      <c r="C706" s="167"/>
      <c r="D706" s="167"/>
      <c r="E706" s="166"/>
      <c r="F706" s="166"/>
      <c r="G706" s="166"/>
      <c r="H706" s="167"/>
      <c r="I706" s="167"/>
      <c r="J706" s="311"/>
      <c r="K706" s="181"/>
      <c r="L706" s="181"/>
      <c r="M706" s="376"/>
      <c r="N706" s="168"/>
      <c r="O706" s="167"/>
      <c r="P706" s="167"/>
      <c r="Q706" s="167"/>
      <c r="R706" s="170"/>
      <c r="S706" s="170"/>
      <c r="T706" s="171"/>
      <c r="U706" s="171"/>
      <c r="V706" s="198"/>
      <c r="W706" s="173"/>
      <c r="X706" s="173"/>
      <c r="Y706" s="173"/>
      <c r="Z706" s="173"/>
      <c r="AA706" s="173"/>
      <c r="AB706" s="173"/>
      <c r="AC706" s="168"/>
      <c r="AD706" s="175"/>
      <c r="AE706" s="175"/>
      <c r="AF706" s="167"/>
      <c r="AG706" s="168"/>
      <c r="AH706" s="168"/>
      <c r="AI706" s="168"/>
      <c r="AJ706" s="167"/>
    </row>
    <row r="707" spans="2:36" s="36" customFormat="1" ht="131.5" customHeight="1" x14ac:dyDescent="0.35">
      <c r="B707" s="167" t="s">
        <v>349</v>
      </c>
      <c r="C707" s="167" t="s">
        <v>350</v>
      </c>
      <c r="D707" s="167" t="s">
        <v>106</v>
      </c>
      <c r="E707" s="166" t="s">
        <v>67</v>
      </c>
      <c r="F707" s="166" t="s">
        <v>134</v>
      </c>
      <c r="G707" s="166" t="s">
        <v>147</v>
      </c>
      <c r="H707" s="167" t="s">
        <v>70</v>
      </c>
      <c r="I707" s="167" t="s">
        <v>79</v>
      </c>
      <c r="J707" s="30" t="s">
        <v>111</v>
      </c>
      <c r="K707" s="15" t="s">
        <v>112</v>
      </c>
      <c r="L707" s="15" t="s">
        <v>85</v>
      </c>
      <c r="M707" s="15">
        <v>2</v>
      </c>
      <c r="N707" s="168" t="s">
        <v>108</v>
      </c>
      <c r="O707" s="167" t="s">
        <v>341</v>
      </c>
      <c r="P707" s="167" t="s">
        <v>75</v>
      </c>
      <c r="Q707" s="167" t="s">
        <v>76</v>
      </c>
      <c r="R707" s="170" t="s">
        <v>77</v>
      </c>
      <c r="S707" s="170"/>
      <c r="T707" s="171">
        <f>V707+Y707</f>
        <v>65900.930000000008</v>
      </c>
      <c r="U707" s="171" t="s">
        <v>79</v>
      </c>
      <c r="V707" s="178">
        <v>56015.83</v>
      </c>
      <c r="W707" s="173" t="s">
        <v>79</v>
      </c>
      <c r="X707" s="173" t="s">
        <v>79</v>
      </c>
      <c r="Y707" s="173">
        <v>9885.1</v>
      </c>
      <c r="Z707" s="173" t="s">
        <v>98</v>
      </c>
      <c r="AA707" s="173" t="s">
        <v>79</v>
      </c>
      <c r="AB707" s="173">
        <v>5343.32</v>
      </c>
      <c r="AC707" s="168" t="s">
        <v>149</v>
      </c>
      <c r="AD707" s="175" t="s">
        <v>79</v>
      </c>
      <c r="AE707" s="175">
        <f>V707+Y707</f>
        <v>65900.930000000008</v>
      </c>
      <c r="AF707" s="168" t="s">
        <v>79</v>
      </c>
      <c r="AG707" s="168" t="s">
        <v>33</v>
      </c>
      <c r="AH707" s="168" t="s">
        <v>237</v>
      </c>
      <c r="AI707" s="168" t="s">
        <v>418</v>
      </c>
      <c r="AJ707" s="168"/>
    </row>
    <row r="708" spans="2:36" s="36" customFormat="1" ht="159.65" customHeight="1" x14ac:dyDescent="0.35">
      <c r="B708" s="179"/>
      <c r="C708" s="179"/>
      <c r="D708" s="179"/>
      <c r="E708" s="182"/>
      <c r="F708" s="182"/>
      <c r="G708" s="182"/>
      <c r="H708" s="179"/>
      <c r="I708" s="179"/>
      <c r="J708" s="30" t="s">
        <v>127</v>
      </c>
      <c r="K708" s="15" t="s">
        <v>128</v>
      </c>
      <c r="L708" s="15" t="s">
        <v>85</v>
      </c>
      <c r="M708" s="54">
        <v>40</v>
      </c>
      <c r="N708" s="191"/>
      <c r="O708" s="179"/>
      <c r="P708" s="179"/>
      <c r="Q708" s="179"/>
      <c r="R708" s="200"/>
      <c r="S708" s="200"/>
      <c r="T708" s="203"/>
      <c r="U708" s="203"/>
      <c r="V708" s="197"/>
      <c r="W708" s="173"/>
      <c r="X708" s="173"/>
      <c r="Y708" s="173"/>
      <c r="Z708" s="173"/>
      <c r="AA708" s="173"/>
      <c r="AB708" s="173"/>
      <c r="AC708" s="168"/>
      <c r="AD708" s="175"/>
      <c r="AE708" s="189"/>
      <c r="AF708" s="179"/>
      <c r="AG708" s="191"/>
      <c r="AH708" s="191"/>
      <c r="AI708" s="191"/>
      <c r="AJ708" s="167"/>
    </row>
    <row r="709" spans="2:36" s="36" customFormat="1" ht="79.5" customHeight="1" x14ac:dyDescent="0.35">
      <c r="B709" s="167" t="s">
        <v>686</v>
      </c>
      <c r="C709" s="167" t="s">
        <v>675</v>
      </c>
      <c r="D709" s="167" t="s">
        <v>88</v>
      </c>
      <c r="E709" s="169" t="s">
        <v>67</v>
      </c>
      <c r="F709" s="169" t="s">
        <v>132</v>
      </c>
      <c r="G709" s="166" t="s">
        <v>676</v>
      </c>
      <c r="H709" s="179" t="s">
        <v>70</v>
      </c>
      <c r="I709" s="179" t="s">
        <v>98</v>
      </c>
      <c r="J709" s="12" t="s">
        <v>113</v>
      </c>
      <c r="K709" s="8" t="s">
        <v>114</v>
      </c>
      <c r="L709" s="8" t="s">
        <v>115</v>
      </c>
      <c r="M709" s="8">
        <v>3</v>
      </c>
      <c r="N709" s="168" t="s">
        <v>108</v>
      </c>
      <c r="O709" s="167" t="s">
        <v>344</v>
      </c>
      <c r="P709" s="167" t="s">
        <v>75</v>
      </c>
      <c r="Q709" s="167" t="s">
        <v>76</v>
      </c>
      <c r="R709" s="170" t="s">
        <v>77</v>
      </c>
      <c r="S709" s="170" t="s">
        <v>109</v>
      </c>
      <c r="T709" s="171">
        <f>V709+Y709</f>
        <v>203300.75</v>
      </c>
      <c r="U709" s="171">
        <f>+T709/M710</f>
        <v>203300.75</v>
      </c>
      <c r="V709" s="173">
        <v>172805.64</v>
      </c>
      <c r="W709" s="173" t="s">
        <v>79</v>
      </c>
      <c r="X709" s="173" t="s">
        <v>79</v>
      </c>
      <c r="Y709" s="172">
        <v>30495.11</v>
      </c>
      <c r="Z709" s="173" t="s">
        <v>79</v>
      </c>
      <c r="AA709" s="173" t="s">
        <v>79</v>
      </c>
      <c r="AB709" s="172">
        <v>51143.24</v>
      </c>
      <c r="AC709" s="168" t="s">
        <v>80</v>
      </c>
      <c r="AD709" s="175" t="s">
        <v>79</v>
      </c>
      <c r="AE709" s="175">
        <f>V709+Y709</f>
        <v>203300.75</v>
      </c>
      <c r="AF709" s="168" t="s">
        <v>79</v>
      </c>
      <c r="AG709" s="168" t="s">
        <v>33</v>
      </c>
      <c r="AH709" s="168" t="s">
        <v>178</v>
      </c>
      <c r="AI709" s="168" t="s">
        <v>162</v>
      </c>
      <c r="AJ709" s="168"/>
    </row>
    <row r="710" spans="2:36" s="36" customFormat="1" ht="78" customHeight="1" x14ac:dyDescent="0.35">
      <c r="B710" s="218"/>
      <c r="C710" s="218"/>
      <c r="D710" s="218"/>
      <c r="E710" s="169"/>
      <c r="F710" s="169"/>
      <c r="G710" s="169"/>
      <c r="H710" s="180"/>
      <c r="I710" s="180"/>
      <c r="J710" s="12" t="s">
        <v>116</v>
      </c>
      <c r="K710" s="8" t="s">
        <v>117</v>
      </c>
      <c r="L710" s="8" t="s">
        <v>85</v>
      </c>
      <c r="M710" s="8">
        <v>1</v>
      </c>
      <c r="N710" s="168"/>
      <c r="O710" s="167"/>
      <c r="P710" s="167"/>
      <c r="Q710" s="167"/>
      <c r="R710" s="170"/>
      <c r="S710" s="170"/>
      <c r="T710" s="171"/>
      <c r="U710" s="171"/>
      <c r="V710" s="173"/>
      <c r="W710" s="173"/>
      <c r="X710" s="173"/>
      <c r="Y710" s="196"/>
      <c r="Z710" s="173"/>
      <c r="AA710" s="173"/>
      <c r="AB710" s="196"/>
      <c r="AC710" s="168"/>
      <c r="AD710" s="175"/>
      <c r="AE710" s="175"/>
      <c r="AF710" s="167"/>
      <c r="AG710" s="168"/>
      <c r="AH710" s="168"/>
      <c r="AI710" s="168"/>
      <c r="AJ710" s="167"/>
    </row>
    <row r="711" spans="2:36" s="36" customFormat="1" ht="57.65" customHeight="1" x14ac:dyDescent="0.35">
      <c r="B711" s="218"/>
      <c r="C711" s="218"/>
      <c r="D711" s="218"/>
      <c r="E711" s="169"/>
      <c r="F711" s="169"/>
      <c r="G711" s="169"/>
      <c r="H711" s="180"/>
      <c r="I711" s="180"/>
      <c r="J711" s="12" t="s">
        <v>213</v>
      </c>
      <c r="K711" s="8" t="s">
        <v>118</v>
      </c>
      <c r="L711" s="8" t="s">
        <v>119</v>
      </c>
      <c r="M711" s="8">
        <v>1</v>
      </c>
      <c r="N711" s="168"/>
      <c r="O711" s="167"/>
      <c r="P711" s="167"/>
      <c r="Q711" s="167"/>
      <c r="R711" s="170"/>
      <c r="S711" s="170"/>
      <c r="T711" s="171"/>
      <c r="U711" s="171"/>
      <c r="V711" s="173"/>
      <c r="W711" s="173"/>
      <c r="X711" s="173"/>
      <c r="Y711" s="196"/>
      <c r="Z711" s="173"/>
      <c r="AA711" s="173"/>
      <c r="AB711" s="196"/>
      <c r="AC711" s="168"/>
      <c r="AD711" s="175"/>
      <c r="AE711" s="175"/>
      <c r="AF711" s="167"/>
      <c r="AG711" s="168"/>
      <c r="AH711" s="168"/>
      <c r="AI711" s="168"/>
      <c r="AJ711" s="167"/>
    </row>
    <row r="712" spans="2:36" s="36" customFormat="1" ht="59.5" customHeight="1" thickBot="1" x14ac:dyDescent="0.4">
      <c r="B712" s="218"/>
      <c r="C712" s="218"/>
      <c r="D712" s="218"/>
      <c r="E712" s="169"/>
      <c r="F712" s="169"/>
      <c r="G712" s="169"/>
      <c r="H712" s="181"/>
      <c r="I712" s="181"/>
      <c r="J712" s="12" t="s">
        <v>120</v>
      </c>
      <c r="K712" s="8" t="s">
        <v>121</v>
      </c>
      <c r="L712" s="8" t="s">
        <v>119</v>
      </c>
      <c r="M712" s="53">
        <v>1</v>
      </c>
      <c r="N712" s="168"/>
      <c r="O712" s="167"/>
      <c r="P712" s="167"/>
      <c r="Q712" s="167"/>
      <c r="R712" s="170"/>
      <c r="S712" s="170"/>
      <c r="T712" s="171"/>
      <c r="U712" s="171"/>
      <c r="V712" s="173"/>
      <c r="W712" s="173"/>
      <c r="X712" s="173"/>
      <c r="Y712" s="196"/>
      <c r="Z712" s="173"/>
      <c r="AA712" s="173"/>
      <c r="AB712" s="196"/>
      <c r="AC712" s="168"/>
      <c r="AD712" s="175"/>
      <c r="AE712" s="175"/>
      <c r="AF712" s="167"/>
      <c r="AG712" s="168"/>
      <c r="AH712" s="168"/>
      <c r="AI712" s="168"/>
      <c r="AJ712" s="167"/>
    </row>
    <row r="713" spans="2:36" s="36" customFormat="1" ht="132.65" customHeight="1" x14ac:dyDescent="0.35">
      <c r="B713" s="167" t="s">
        <v>687</v>
      </c>
      <c r="C713" s="167" t="s">
        <v>677</v>
      </c>
      <c r="D713" s="167" t="s">
        <v>88</v>
      </c>
      <c r="E713" s="169" t="s">
        <v>67</v>
      </c>
      <c r="F713" s="169" t="s">
        <v>134</v>
      </c>
      <c r="G713" s="166" t="s">
        <v>662</v>
      </c>
      <c r="H713" s="179" t="s">
        <v>70</v>
      </c>
      <c r="I713" s="179" t="s">
        <v>98</v>
      </c>
      <c r="J713" s="80" t="s">
        <v>668</v>
      </c>
      <c r="K713" s="81" t="s">
        <v>107</v>
      </c>
      <c r="L713" s="82" t="s">
        <v>86</v>
      </c>
      <c r="M713" s="83">
        <v>40</v>
      </c>
      <c r="N713" s="317" t="s">
        <v>683</v>
      </c>
      <c r="O713" s="455" t="s">
        <v>684</v>
      </c>
      <c r="P713" s="179" t="s">
        <v>75</v>
      </c>
      <c r="Q713" s="179" t="s">
        <v>76</v>
      </c>
      <c r="R713" s="179" t="s">
        <v>77</v>
      </c>
      <c r="S713" s="200" t="s">
        <v>109</v>
      </c>
      <c r="T713" s="203">
        <f>V713+Y713</f>
        <v>141240.83000000002</v>
      </c>
      <c r="U713" s="204">
        <f>+T713/M714</f>
        <v>47080.276666666672</v>
      </c>
      <c r="V713" s="301">
        <v>120054.71</v>
      </c>
      <c r="W713" s="197" t="s">
        <v>98</v>
      </c>
      <c r="X713" s="197" t="s">
        <v>98</v>
      </c>
      <c r="Y713" s="301">
        <v>21186.12</v>
      </c>
      <c r="Z713" s="197" t="s">
        <v>98</v>
      </c>
      <c r="AA713" s="197" t="s">
        <v>98</v>
      </c>
      <c r="AB713" s="301">
        <v>35531.17</v>
      </c>
      <c r="AC713" s="192" t="s">
        <v>149</v>
      </c>
      <c r="AD713" s="187" t="s">
        <v>79</v>
      </c>
      <c r="AE713" s="187">
        <f>V713+Y713</f>
        <v>141240.83000000002</v>
      </c>
      <c r="AF713" s="191" t="s">
        <v>79</v>
      </c>
      <c r="AG713" s="191" t="s">
        <v>33</v>
      </c>
      <c r="AH713" s="206" t="s">
        <v>161</v>
      </c>
      <c r="AI713" s="191" t="s">
        <v>162</v>
      </c>
      <c r="AJ713" s="191"/>
    </row>
    <row r="714" spans="2:36" s="36" customFormat="1" ht="95.15" customHeight="1" x14ac:dyDescent="0.35">
      <c r="B714" s="218"/>
      <c r="C714" s="218"/>
      <c r="D714" s="218"/>
      <c r="E714" s="169"/>
      <c r="F714" s="169"/>
      <c r="G714" s="169"/>
      <c r="H714" s="180"/>
      <c r="I714" s="180"/>
      <c r="J714" s="30" t="s">
        <v>111</v>
      </c>
      <c r="K714" s="68" t="s">
        <v>112</v>
      </c>
      <c r="L714" s="84" t="s">
        <v>85</v>
      </c>
      <c r="M714" s="73">
        <v>3</v>
      </c>
      <c r="N714" s="239"/>
      <c r="O714" s="351"/>
      <c r="P714" s="180"/>
      <c r="Q714" s="180"/>
      <c r="R714" s="180"/>
      <c r="S714" s="201"/>
      <c r="T714" s="204"/>
      <c r="U714" s="204"/>
      <c r="V714" s="196"/>
      <c r="W714" s="197"/>
      <c r="X714" s="197"/>
      <c r="Y714" s="196"/>
      <c r="Z714" s="197"/>
      <c r="AA714" s="197"/>
      <c r="AB714" s="196"/>
      <c r="AC714" s="192"/>
      <c r="AD714" s="187"/>
      <c r="AE714" s="187"/>
      <c r="AF714" s="180"/>
      <c r="AG714" s="192"/>
      <c r="AH714" s="192"/>
      <c r="AI714" s="192"/>
      <c r="AJ714" s="180"/>
    </row>
    <row r="715" spans="2:36" s="36" customFormat="1" ht="196.5" customHeight="1" thickBot="1" x14ac:dyDescent="0.4">
      <c r="B715" s="218"/>
      <c r="C715" s="218"/>
      <c r="D715" s="218"/>
      <c r="E715" s="169"/>
      <c r="F715" s="169"/>
      <c r="G715" s="169"/>
      <c r="H715" s="181"/>
      <c r="I715" s="181"/>
      <c r="J715" s="85" t="s">
        <v>682</v>
      </c>
      <c r="K715" s="86" t="s">
        <v>669</v>
      </c>
      <c r="L715" s="87" t="s">
        <v>85</v>
      </c>
      <c r="M715" s="88">
        <v>69</v>
      </c>
      <c r="N715" s="318"/>
      <c r="O715" s="456"/>
      <c r="P715" s="181"/>
      <c r="Q715" s="181"/>
      <c r="R715" s="181"/>
      <c r="S715" s="202"/>
      <c r="T715" s="205"/>
      <c r="U715" s="205"/>
      <c r="V715" s="196"/>
      <c r="W715" s="198"/>
      <c r="X715" s="198"/>
      <c r="Y715" s="196"/>
      <c r="Z715" s="198"/>
      <c r="AA715" s="198"/>
      <c r="AB715" s="196"/>
      <c r="AC715" s="193"/>
      <c r="AD715" s="188"/>
      <c r="AE715" s="188"/>
      <c r="AF715" s="181"/>
      <c r="AG715" s="193"/>
      <c r="AH715" s="193"/>
      <c r="AI715" s="193"/>
      <c r="AJ715" s="181"/>
    </row>
    <row r="716" spans="2:36" s="36" customFormat="1" ht="132.65" customHeight="1" x14ac:dyDescent="0.35">
      <c r="B716" s="167" t="s">
        <v>688</v>
      </c>
      <c r="C716" s="167" t="s">
        <v>678</v>
      </c>
      <c r="D716" s="167" t="s">
        <v>88</v>
      </c>
      <c r="E716" s="169" t="s">
        <v>67</v>
      </c>
      <c r="F716" s="169" t="s">
        <v>134</v>
      </c>
      <c r="G716" s="166" t="s">
        <v>662</v>
      </c>
      <c r="H716" s="179" t="s">
        <v>70</v>
      </c>
      <c r="I716" s="179" t="s">
        <v>98</v>
      </c>
      <c r="J716" s="80" t="s">
        <v>668</v>
      </c>
      <c r="K716" s="81" t="s">
        <v>107</v>
      </c>
      <c r="L716" s="82" t="s">
        <v>86</v>
      </c>
      <c r="M716" s="83">
        <v>40</v>
      </c>
      <c r="N716" s="305" t="s">
        <v>683</v>
      </c>
      <c r="O716" s="303" t="s">
        <v>684</v>
      </c>
      <c r="P716" s="179" t="s">
        <v>75</v>
      </c>
      <c r="Q716" s="179" t="s">
        <v>76</v>
      </c>
      <c r="R716" s="179" t="s">
        <v>77</v>
      </c>
      <c r="S716" s="200" t="s">
        <v>109</v>
      </c>
      <c r="T716" s="204">
        <f>V716+Y716</f>
        <v>310306.32</v>
      </c>
      <c r="U716" s="204">
        <f>+T716/M717</f>
        <v>31030.632000000001</v>
      </c>
      <c r="V716" s="188">
        <v>263760.37</v>
      </c>
      <c r="W716" s="197" t="s">
        <v>98</v>
      </c>
      <c r="X716" s="197" t="s">
        <v>98</v>
      </c>
      <c r="Y716" s="188">
        <v>46545.95</v>
      </c>
      <c r="Z716" s="197" t="s">
        <v>98</v>
      </c>
      <c r="AA716" s="197" t="s">
        <v>98</v>
      </c>
      <c r="AB716" s="188">
        <v>78062.039999999994</v>
      </c>
      <c r="AC716" s="192" t="s">
        <v>149</v>
      </c>
      <c r="AD716" s="187" t="s">
        <v>79</v>
      </c>
      <c r="AE716" s="189">
        <f>V716+Y716</f>
        <v>310306.32</v>
      </c>
      <c r="AF716" s="191" t="s">
        <v>79</v>
      </c>
      <c r="AG716" s="191" t="s">
        <v>33</v>
      </c>
      <c r="AH716" s="206" t="s">
        <v>161</v>
      </c>
      <c r="AI716" s="191" t="s">
        <v>180</v>
      </c>
      <c r="AJ716" s="191"/>
    </row>
    <row r="717" spans="2:36" s="36" customFormat="1" ht="108.65" customHeight="1" x14ac:dyDescent="0.35">
      <c r="B717" s="218"/>
      <c r="C717" s="218"/>
      <c r="D717" s="218"/>
      <c r="E717" s="169"/>
      <c r="F717" s="169"/>
      <c r="G717" s="169"/>
      <c r="H717" s="180"/>
      <c r="I717" s="180"/>
      <c r="J717" s="30" t="s">
        <v>111</v>
      </c>
      <c r="K717" s="68" t="s">
        <v>112</v>
      </c>
      <c r="L717" s="84" t="s">
        <v>85</v>
      </c>
      <c r="M717" s="73">
        <v>10</v>
      </c>
      <c r="N717" s="260"/>
      <c r="O717" s="169"/>
      <c r="P717" s="180"/>
      <c r="Q717" s="180"/>
      <c r="R717" s="180"/>
      <c r="S717" s="201"/>
      <c r="T717" s="204"/>
      <c r="U717" s="204"/>
      <c r="V717" s="271"/>
      <c r="W717" s="197"/>
      <c r="X717" s="197"/>
      <c r="Y717" s="271"/>
      <c r="Z717" s="197"/>
      <c r="AA717" s="197"/>
      <c r="AB717" s="271"/>
      <c r="AC717" s="192"/>
      <c r="AD717" s="187"/>
      <c r="AE717" s="187"/>
      <c r="AF717" s="180"/>
      <c r="AG717" s="192"/>
      <c r="AH717" s="192"/>
      <c r="AI717" s="192"/>
      <c r="AJ717" s="180"/>
    </row>
    <row r="718" spans="2:36" s="36" customFormat="1" ht="90.65" customHeight="1" thickBot="1" x14ac:dyDescent="0.4">
      <c r="B718" s="218"/>
      <c r="C718" s="218"/>
      <c r="D718" s="218"/>
      <c r="E718" s="169"/>
      <c r="F718" s="169"/>
      <c r="G718" s="169"/>
      <c r="H718" s="181"/>
      <c r="I718" s="181"/>
      <c r="J718" s="85" t="s">
        <v>682</v>
      </c>
      <c r="K718" s="86" t="s">
        <v>669</v>
      </c>
      <c r="L718" s="87" t="s">
        <v>85</v>
      </c>
      <c r="M718" s="88">
        <v>230</v>
      </c>
      <c r="N718" s="319"/>
      <c r="O718" s="304"/>
      <c r="P718" s="181"/>
      <c r="Q718" s="181"/>
      <c r="R718" s="181"/>
      <c r="S718" s="202"/>
      <c r="T718" s="205"/>
      <c r="U718" s="205"/>
      <c r="V718" s="271"/>
      <c r="W718" s="198"/>
      <c r="X718" s="198"/>
      <c r="Y718" s="271"/>
      <c r="Z718" s="198"/>
      <c r="AA718" s="198"/>
      <c r="AB718" s="271"/>
      <c r="AC718" s="193"/>
      <c r="AD718" s="188"/>
      <c r="AE718" s="188"/>
      <c r="AF718" s="181"/>
      <c r="AG718" s="193"/>
      <c r="AH718" s="193"/>
      <c r="AI718" s="193"/>
      <c r="AJ718" s="181"/>
    </row>
    <row r="719" spans="2:36" s="36" customFormat="1" ht="152.15" customHeight="1" x14ac:dyDescent="0.35">
      <c r="B719" s="179" t="s">
        <v>689</v>
      </c>
      <c r="C719" s="179" t="s">
        <v>679</v>
      </c>
      <c r="D719" s="179" t="s">
        <v>66</v>
      </c>
      <c r="E719" s="179" t="s">
        <v>67</v>
      </c>
      <c r="F719" s="179" t="s">
        <v>134</v>
      </c>
      <c r="G719" s="179" t="s">
        <v>662</v>
      </c>
      <c r="H719" s="179" t="s">
        <v>70</v>
      </c>
      <c r="I719" s="179" t="s">
        <v>98</v>
      </c>
      <c r="J719" s="146" t="s">
        <v>682</v>
      </c>
      <c r="K719" s="147" t="s">
        <v>669</v>
      </c>
      <c r="L719" s="148" t="s">
        <v>85</v>
      </c>
      <c r="M719" s="148">
        <v>10</v>
      </c>
      <c r="N719" s="296" t="s">
        <v>683</v>
      </c>
      <c r="O719" s="298" t="s">
        <v>685</v>
      </c>
      <c r="P719" s="179" t="s">
        <v>75</v>
      </c>
      <c r="Q719" s="179" t="s">
        <v>76</v>
      </c>
      <c r="R719" s="200" t="s">
        <v>77</v>
      </c>
      <c r="S719" s="200" t="s">
        <v>109</v>
      </c>
      <c r="T719" s="26">
        <f>+V719+Y719</f>
        <v>117700.3</v>
      </c>
      <c r="U719" s="26">
        <f>+T719/1</f>
        <v>117700.3</v>
      </c>
      <c r="V719" s="72">
        <v>100045.25</v>
      </c>
      <c r="W719" s="27" t="s">
        <v>98</v>
      </c>
      <c r="X719" s="27" t="s">
        <v>98</v>
      </c>
      <c r="Y719" s="72">
        <v>17655.05</v>
      </c>
      <c r="Z719" s="27" t="s">
        <v>98</v>
      </c>
      <c r="AA719" s="27" t="s">
        <v>98</v>
      </c>
      <c r="AB719" s="72">
        <v>29609.21</v>
      </c>
      <c r="AC719" s="18"/>
      <c r="AD719" s="42"/>
      <c r="AE719" s="42">
        <f>+V719+Y719</f>
        <v>117700.3</v>
      </c>
      <c r="AF719" s="17"/>
      <c r="AG719" s="18" t="s">
        <v>33</v>
      </c>
      <c r="AH719" s="18" t="s">
        <v>253</v>
      </c>
      <c r="AI719" s="191" t="s">
        <v>257</v>
      </c>
      <c r="AJ719" s="179"/>
    </row>
    <row r="720" spans="2:36" s="36" customFormat="1" ht="95.15" customHeight="1" thickBot="1" x14ac:dyDescent="0.4">
      <c r="B720" s="181"/>
      <c r="C720" s="181"/>
      <c r="D720" s="181"/>
      <c r="E720" s="181"/>
      <c r="F720" s="181"/>
      <c r="G720" s="181"/>
      <c r="H720" s="181"/>
      <c r="I720" s="181"/>
      <c r="J720" s="30" t="s">
        <v>111</v>
      </c>
      <c r="K720" s="68" t="s">
        <v>112</v>
      </c>
      <c r="L720" s="84" t="s">
        <v>85</v>
      </c>
      <c r="M720" s="51">
        <v>0</v>
      </c>
      <c r="N720" s="297"/>
      <c r="O720" s="299"/>
      <c r="P720" s="181"/>
      <c r="Q720" s="181"/>
      <c r="R720" s="202"/>
      <c r="S720" s="202"/>
      <c r="T720" s="26"/>
      <c r="U720" s="26"/>
      <c r="V720" s="72"/>
      <c r="W720" s="27"/>
      <c r="X720" s="27"/>
      <c r="Y720" s="72"/>
      <c r="Z720" s="27"/>
      <c r="AA720" s="27"/>
      <c r="AB720" s="72"/>
      <c r="AC720" s="18"/>
      <c r="AD720" s="42"/>
      <c r="AE720" s="42"/>
      <c r="AF720" s="17"/>
      <c r="AG720" s="18"/>
      <c r="AH720" s="18"/>
      <c r="AI720" s="193"/>
      <c r="AJ720" s="181"/>
    </row>
    <row r="721" spans="2:36" s="36" customFormat="1" ht="111.65" customHeight="1" x14ac:dyDescent="0.35">
      <c r="B721" s="167" t="s">
        <v>690</v>
      </c>
      <c r="C721" s="167" t="s">
        <v>678</v>
      </c>
      <c r="D721" s="167" t="s">
        <v>88</v>
      </c>
      <c r="E721" s="169" t="s">
        <v>67</v>
      </c>
      <c r="F721" s="169" t="s">
        <v>134</v>
      </c>
      <c r="G721" s="166" t="s">
        <v>662</v>
      </c>
      <c r="H721" s="179" t="s">
        <v>70</v>
      </c>
      <c r="I721" s="179" t="s">
        <v>98</v>
      </c>
      <c r="J721" s="80" t="s">
        <v>668</v>
      </c>
      <c r="K721" s="81" t="s">
        <v>107</v>
      </c>
      <c r="L721" s="82" t="s">
        <v>86</v>
      </c>
      <c r="M721" s="83">
        <v>40</v>
      </c>
      <c r="N721" s="305" t="s">
        <v>683</v>
      </c>
      <c r="O721" s="303" t="s">
        <v>684</v>
      </c>
      <c r="P721" s="179" t="s">
        <v>75</v>
      </c>
      <c r="Q721" s="179" t="s">
        <v>76</v>
      </c>
      <c r="R721" s="167" t="s">
        <v>77</v>
      </c>
      <c r="S721" s="170" t="s">
        <v>109</v>
      </c>
      <c r="T721" s="171">
        <f>V721+Y721</f>
        <v>62061.26</v>
      </c>
      <c r="U721" s="171">
        <f>+T721/M722</f>
        <v>31030.63</v>
      </c>
      <c r="V721" s="175">
        <v>52752.07</v>
      </c>
      <c r="W721" s="173" t="s">
        <v>98</v>
      </c>
      <c r="X721" s="173" t="s">
        <v>98</v>
      </c>
      <c r="Y721" s="175">
        <v>9309.19</v>
      </c>
      <c r="Z721" s="173" t="s">
        <v>98</v>
      </c>
      <c r="AA721" s="173" t="s">
        <v>98</v>
      </c>
      <c r="AB721" s="175">
        <v>15612.41</v>
      </c>
      <c r="AC721" s="168" t="s">
        <v>149</v>
      </c>
      <c r="AD721" s="175" t="s">
        <v>79</v>
      </c>
      <c r="AE721" s="175">
        <f>V721+Y721</f>
        <v>62061.26</v>
      </c>
      <c r="AF721" s="168" t="s">
        <v>79</v>
      </c>
      <c r="AG721" s="168" t="s">
        <v>33</v>
      </c>
      <c r="AH721" s="168" t="s">
        <v>237</v>
      </c>
      <c r="AI721" s="191" t="s">
        <v>418</v>
      </c>
      <c r="AJ721" s="191"/>
    </row>
    <row r="722" spans="2:36" s="36" customFormat="1" ht="102" customHeight="1" x14ac:dyDescent="0.35">
      <c r="B722" s="218"/>
      <c r="C722" s="218"/>
      <c r="D722" s="218"/>
      <c r="E722" s="169"/>
      <c r="F722" s="169"/>
      <c r="G722" s="169"/>
      <c r="H722" s="180"/>
      <c r="I722" s="180"/>
      <c r="J722" s="30" t="s">
        <v>111</v>
      </c>
      <c r="K722" s="68" t="s">
        <v>112</v>
      </c>
      <c r="L722" s="84" t="s">
        <v>85</v>
      </c>
      <c r="M722" s="51">
        <v>2</v>
      </c>
      <c r="N722" s="260"/>
      <c r="O722" s="169"/>
      <c r="P722" s="180"/>
      <c r="Q722" s="180"/>
      <c r="R722" s="180"/>
      <c r="S722" s="201"/>
      <c r="T722" s="204"/>
      <c r="U722" s="204"/>
      <c r="V722" s="315"/>
      <c r="W722" s="197"/>
      <c r="X722" s="197"/>
      <c r="Y722" s="315"/>
      <c r="Z722" s="197"/>
      <c r="AA722" s="197"/>
      <c r="AB722" s="315"/>
      <c r="AC722" s="192"/>
      <c r="AD722" s="187"/>
      <c r="AE722" s="187"/>
      <c r="AF722" s="180"/>
      <c r="AG722" s="192"/>
      <c r="AH722" s="192"/>
      <c r="AI722" s="192"/>
      <c r="AJ722" s="180"/>
    </row>
    <row r="723" spans="2:36" s="36" customFormat="1" ht="117" customHeight="1" thickBot="1" x14ac:dyDescent="0.4">
      <c r="B723" s="241"/>
      <c r="C723" s="241"/>
      <c r="D723" s="241"/>
      <c r="E723" s="275"/>
      <c r="F723" s="275"/>
      <c r="G723" s="275"/>
      <c r="H723" s="181"/>
      <c r="I723" s="180"/>
      <c r="J723" s="30" t="s">
        <v>682</v>
      </c>
      <c r="K723" s="89" t="s">
        <v>669</v>
      </c>
      <c r="L723" s="90" t="s">
        <v>85</v>
      </c>
      <c r="M723" s="91">
        <v>46</v>
      </c>
      <c r="N723" s="306"/>
      <c r="O723" s="275"/>
      <c r="P723" s="180"/>
      <c r="Q723" s="181"/>
      <c r="R723" s="181"/>
      <c r="S723" s="202"/>
      <c r="T723" s="205"/>
      <c r="U723" s="205"/>
      <c r="V723" s="316"/>
      <c r="W723" s="198"/>
      <c r="X723" s="198"/>
      <c r="Y723" s="271"/>
      <c r="Z723" s="198"/>
      <c r="AA723" s="198"/>
      <c r="AB723" s="271"/>
      <c r="AC723" s="193"/>
      <c r="AD723" s="188"/>
      <c r="AE723" s="188"/>
      <c r="AF723" s="181"/>
      <c r="AG723" s="193"/>
      <c r="AH723" s="193"/>
      <c r="AI723" s="193"/>
      <c r="AJ723" s="181"/>
    </row>
    <row r="724" spans="2:36" s="36" customFormat="1" ht="166.5" customHeight="1" x14ac:dyDescent="0.35">
      <c r="B724" s="179" t="s">
        <v>680</v>
      </c>
      <c r="C724" s="179" t="s">
        <v>681</v>
      </c>
      <c r="D724" s="179" t="s">
        <v>66</v>
      </c>
      <c r="E724" s="179" t="s">
        <v>67</v>
      </c>
      <c r="F724" s="179" t="s">
        <v>134</v>
      </c>
      <c r="G724" s="179" t="s">
        <v>662</v>
      </c>
      <c r="H724" s="179" t="s">
        <v>70</v>
      </c>
      <c r="I724" s="179" t="s">
        <v>98</v>
      </c>
      <c r="J724" s="12" t="s">
        <v>682</v>
      </c>
      <c r="K724" s="68" t="s">
        <v>669</v>
      </c>
      <c r="L724" s="84" t="s">
        <v>85</v>
      </c>
      <c r="M724" s="51">
        <v>10</v>
      </c>
      <c r="N724" s="191" t="s">
        <v>683</v>
      </c>
      <c r="O724" s="179" t="s">
        <v>685</v>
      </c>
      <c r="P724" s="179" t="s">
        <v>75</v>
      </c>
      <c r="Q724" s="179" t="s">
        <v>76</v>
      </c>
      <c r="R724" s="200" t="s">
        <v>77</v>
      </c>
      <c r="S724" s="200" t="s">
        <v>109</v>
      </c>
      <c r="T724" s="203">
        <f>+V724+Y724</f>
        <v>117700.28</v>
      </c>
      <c r="U724" s="203">
        <f>+T724</f>
        <v>117700.28</v>
      </c>
      <c r="V724" s="135">
        <v>100045.24</v>
      </c>
      <c r="W724" s="178" t="s">
        <v>98</v>
      </c>
      <c r="X724" s="178" t="s">
        <v>98</v>
      </c>
      <c r="Y724" s="72">
        <v>17655.04</v>
      </c>
      <c r="Z724" s="197" t="s">
        <v>98</v>
      </c>
      <c r="AA724" s="197" t="s">
        <v>98</v>
      </c>
      <c r="AB724" s="212">
        <v>29609.21</v>
      </c>
      <c r="AC724" s="192"/>
      <c r="AD724" s="189"/>
      <c r="AE724" s="189">
        <f>+Y724+V724</f>
        <v>117700.28</v>
      </c>
      <c r="AF724" s="179"/>
      <c r="AG724" s="191" t="s">
        <v>33</v>
      </c>
      <c r="AH724" s="191" t="s">
        <v>237</v>
      </c>
      <c r="AI724" s="191" t="s">
        <v>418</v>
      </c>
      <c r="AJ724" s="179"/>
    </row>
    <row r="725" spans="2:36" s="36" customFormat="1" ht="105" customHeight="1" x14ac:dyDescent="0.35">
      <c r="B725" s="181"/>
      <c r="C725" s="181"/>
      <c r="D725" s="181"/>
      <c r="E725" s="181"/>
      <c r="F725" s="181"/>
      <c r="G725" s="181"/>
      <c r="H725" s="181"/>
      <c r="I725" s="181"/>
      <c r="J725" s="12" t="s">
        <v>111</v>
      </c>
      <c r="K725" s="68" t="s">
        <v>112</v>
      </c>
      <c r="L725" s="84" t="s">
        <v>85</v>
      </c>
      <c r="M725" s="51">
        <v>0</v>
      </c>
      <c r="N725" s="193"/>
      <c r="O725" s="181"/>
      <c r="P725" s="180"/>
      <c r="Q725" s="181"/>
      <c r="R725" s="202"/>
      <c r="S725" s="202"/>
      <c r="T725" s="205"/>
      <c r="U725" s="205"/>
      <c r="V725" s="72"/>
      <c r="W725" s="198"/>
      <c r="X725" s="198"/>
      <c r="Y725" s="72"/>
      <c r="Z725" s="198"/>
      <c r="AA725" s="198"/>
      <c r="AB725" s="213"/>
      <c r="AC725" s="193"/>
      <c r="AD725" s="188"/>
      <c r="AE725" s="188"/>
      <c r="AF725" s="181"/>
      <c r="AG725" s="193"/>
      <c r="AH725" s="193"/>
      <c r="AI725" s="193"/>
      <c r="AJ725" s="181"/>
    </row>
    <row r="726" spans="2:36" s="36" customFormat="1" ht="104" x14ac:dyDescent="0.35">
      <c r="B726" s="202" t="s">
        <v>661</v>
      </c>
      <c r="C726" s="181" t="s">
        <v>673</v>
      </c>
      <c r="D726" s="184" t="s">
        <v>66</v>
      </c>
      <c r="E726" s="184" t="s">
        <v>67</v>
      </c>
      <c r="F726" s="184" t="s">
        <v>134</v>
      </c>
      <c r="G726" s="184" t="s">
        <v>662</v>
      </c>
      <c r="H726" s="179" t="s">
        <v>70</v>
      </c>
      <c r="I726" s="232" t="s">
        <v>98</v>
      </c>
      <c r="J726" s="93" t="s">
        <v>668</v>
      </c>
      <c r="K726" s="92" t="s">
        <v>107</v>
      </c>
      <c r="L726" s="69" t="s">
        <v>86</v>
      </c>
      <c r="M726" s="94">
        <v>40</v>
      </c>
      <c r="N726" s="307" t="s">
        <v>672</v>
      </c>
      <c r="O726" s="308" t="s">
        <v>370</v>
      </c>
      <c r="P726" s="180" t="s">
        <v>75</v>
      </c>
      <c r="Q726" s="179" t="s">
        <v>76</v>
      </c>
      <c r="R726" s="179" t="s">
        <v>77</v>
      </c>
      <c r="S726" s="170" t="s">
        <v>109</v>
      </c>
      <c r="T726" s="171">
        <f>V726+Y726</f>
        <v>291040</v>
      </c>
      <c r="U726" s="171">
        <f>+T726/M727</f>
        <v>72760</v>
      </c>
      <c r="V726" s="175">
        <v>247384</v>
      </c>
      <c r="W726" s="173" t="s">
        <v>98</v>
      </c>
      <c r="X726" s="173" t="s">
        <v>98</v>
      </c>
      <c r="Y726" s="175">
        <v>43656</v>
      </c>
      <c r="Z726" s="173" t="s">
        <v>98</v>
      </c>
      <c r="AA726" s="173" t="s">
        <v>98</v>
      </c>
      <c r="AB726" s="214">
        <v>23597.84</v>
      </c>
      <c r="AC726" s="168" t="s">
        <v>149</v>
      </c>
      <c r="AD726" s="175" t="s">
        <v>79</v>
      </c>
      <c r="AE726" s="175">
        <f>V726+Y726</f>
        <v>291040</v>
      </c>
      <c r="AF726" s="168" t="s">
        <v>79</v>
      </c>
      <c r="AG726" s="168" t="s">
        <v>33</v>
      </c>
      <c r="AH726" s="168" t="s">
        <v>180</v>
      </c>
      <c r="AI726" s="168" t="s">
        <v>165</v>
      </c>
      <c r="AJ726" s="191"/>
    </row>
    <row r="727" spans="2:36" s="36" customFormat="1" ht="68.5" customHeight="1" x14ac:dyDescent="0.35">
      <c r="B727" s="170"/>
      <c r="C727" s="167"/>
      <c r="D727" s="166"/>
      <c r="E727" s="166"/>
      <c r="F727" s="166"/>
      <c r="G727" s="166"/>
      <c r="H727" s="180"/>
      <c r="I727" s="218"/>
      <c r="J727" s="30" t="s">
        <v>111</v>
      </c>
      <c r="K727" s="68" t="s">
        <v>112</v>
      </c>
      <c r="L727" s="84" t="s">
        <v>85</v>
      </c>
      <c r="M727" s="73">
        <v>4</v>
      </c>
      <c r="N727" s="260"/>
      <c r="O727" s="169"/>
      <c r="P727" s="180"/>
      <c r="Q727" s="180"/>
      <c r="R727" s="180"/>
      <c r="S727" s="170"/>
      <c r="T727" s="171"/>
      <c r="U727" s="171"/>
      <c r="V727" s="271"/>
      <c r="W727" s="173"/>
      <c r="X727" s="173"/>
      <c r="Y727" s="271"/>
      <c r="Z727" s="173"/>
      <c r="AA727" s="173"/>
      <c r="AB727" s="215"/>
      <c r="AC727" s="168"/>
      <c r="AD727" s="175"/>
      <c r="AE727" s="175"/>
      <c r="AF727" s="167"/>
      <c r="AG727" s="168"/>
      <c r="AH727" s="168"/>
      <c r="AI727" s="168"/>
      <c r="AJ727" s="180"/>
    </row>
    <row r="728" spans="2:36" s="36" customFormat="1" ht="87.65" customHeight="1" x14ac:dyDescent="0.35">
      <c r="B728" s="170"/>
      <c r="C728" s="167"/>
      <c r="D728" s="166"/>
      <c r="E728" s="166"/>
      <c r="F728" s="166"/>
      <c r="G728" s="166"/>
      <c r="H728" s="181"/>
      <c r="I728" s="218"/>
      <c r="J728" s="12" t="s">
        <v>127</v>
      </c>
      <c r="K728" s="68" t="s">
        <v>669</v>
      </c>
      <c r="L728" s="84" t="s">
        <v>85</v>
      </c>
      <c r="M728" s="73">
        <v>228</v>
      </c>
      <c r="N728" s="260"/>
      <c r="O728" s="169"/>
      <c r="P728" s="181"/>
      <c r="Q728" s="181"/>
      <c r="R728" s="181"/>
      <c r="S728" s="170"/>
      <c r="T728" s="171"/>
      <c r="U728" s="171"/>
      <c r="V728" s="271"/>
      <c r="W728" s="173"/>
      <c r="X728" s="173"/>
      <c r="Y728" s="271"/>
      <c r="Z728" s="173"/>
      <c r="AA728" s="173"/>
      <c r="AB728" s="215"/>
      <c r="AC728" s="168"/>
      <c r="AD728" s="175"/>
      <c r="AE728" s="175"/>
      <c r="AF728" s="167"/>
      <c r="AG728" s="168"/>
      <c r="AH728" s="168"/>
      <c r="AI728" s="168"/>
      <c r="AJ728" s="181"/>
    </row>
    <row r="729" spans="2:36" s="36" customFormat="1" ht="104" x14ac:dyDescent="0.35">
      <c r="B729" s="167" t="s">
        <v>663</v>
      </c>
      <c r="C729" s="167" t="s">
        <v>674</v>
      </c>
      <c r="D729" s="166" t="s">
        <v>66</v>
      </c>
      <c r="E729" s="166" t="s">
        <v>67</v>
      </c>
      <c r="F729" s="166" t="s">
        <v>134</v>
      </c>
      <c r="G729" s="166" t="s">
        <v>662</v>
      </c>
      <c r="H729" s="179" t="s">
        <v>70</v>
      </c>
      <c r="I729" s="218" t="s">
        <v>98</v>
      </c>
      <c r="J729" s="95" t="s">
        <v>668</v>
      </c>
      <c r="K729" s="68" t="s">
        <v>107</v>
      </c>
      <c r="L729" s="84" t="s">
        <v>86</v>
      </c>
      <c r="M729" s="73">
        <v>40</v>
      </c>
      <c r="N729" s="260" t="s">
        <v>672</v>
      </c>
      <c r="O729" s="169" t="s">
        <v>370</v>
      </c>
      <c r="P729" s="179" t="s">
        <v>75</v>
      </c>
      <c r="Q729" s="179" t="s">
        <v>76</v>
      </c>
      <c r="R729" s="179" t="s">
        <v>77</v>
      </c>
      <c r="S729" s="170" t="s">
        <v>634</v>
      </c>
      <c r="T729" s="171">
        <f>V729+Y729</f>
        <v>42799.99</v>
      </c>
      <c r="U729" s="171">
        <f>+T729/M730</f>
        <v>42799.99</v>
      </c>
      <c r="V729" s="282">
        <v>36379.99</v>
      </c>
      <c r="W729" s="173" t="s">
        <v>98</v>
      </c>
      <c r="X729" s="173" t="s">
        <v>98</v>
      </c>
      <c r="Y729" s="282">
        <v>6420</v>
      </c>
      <c r="Z729" s="173" t="s">
        <v>98</v>
      </c>
      <c r="AA729" s="173" t="s">
        <v>98</v>
      </c>
      <c r="AB729" s="261">
        <v>3470.27</v>
      </c>
      <c r="AC729" s="168" t="s">
        <v>149</v>
      </c>
      <c r="AD729" s="175" t="s">
        <v>79</v>
      </c>
      <c r="AE729" s="175">
        <f>V729+Y729</f>
        <v>42799.99</v>
      </c>
      <c r="AF729" s="168" t="s">
        <v>79</v>
      </c>
      <c r="AG729" s="168" t="s">
        <v>33</v>
      </c>
      <c r="AH729" s="168" t="s">
        <v>180</v>
      </c>
      <c r="AI729" s="168" t="s">
        <v>165</v>
      </c>
      <c r="AJ729" s="191"/>
    </row>
    <row r="730" spans="2:36" s="36" customFormat="1" ht="77.5" customHeight="1" x14ac:dyDescent="0.35">
      <c r="B730" s="352"/>
      <c r="C730" s="167"/>
      <c r="D730" s="169"/>
      <c r="E730" s="169"/>
      <c r="F730" s="166"/>
      <c r="G730" s="169"/>
      <c r="H730" s="180"/>
      <c r="I730" s="218"/>
      <c r="J730" s="30" t="s">
        <v>111</v>
      </c>
      <c r="K730" s="68" t="s">
        <v>112</v>
      </c>
      <c r="L730" s="84" t="s">
        <v>85</v>
      </c>
      <c r="M730" s="73">
        <v>1</v>
      </c>
      <c r="N730" s="260"/>
      <c r="O730" s="169"/>
      <c r="P730" s="180"/>
      <c r="Q730" s="180"/>
      <c r="R730" s="180"/>
      <c r="S730" s="170"/>
      <c r="T730" s="171"/>
      <c r="U730" s="171"/>
      <c r="V730" s="196"/>
      <c r="W730" s="173"/>
      <c r="X730" s="173"/>
      <c r="Y730" s="196"/>
      <c r="Z730" s="173"/>
      <c r="AA730" s="173"/>
      <c r="AB730" s="262"/>
      <c r="AC730" s="168"/>
      <c r="AD730" s="175"/>
      <c r="AE730" s="175"/>
      <c r="AF730" s="167"/>
      <c r="AG730" s="168"/>
      <c r="AH730" s="168"/>
      <c r="AI730" s="168"/>
      <c r="AJ730" s="180"/>
    </row>
    <row r="731" spans="2:36" s="36" customFormat="1" ht="87.65" customHeight="1" x14ac:dyDescent="0.35">
      <c r="B731" s="352"/>
      <c r="C731" s="167"/>
      <c r="D731" s="169"/>
      <c r="E731" s="169"/>
      <c r="F731" s="166"/>
      <c r="G731" s="169"/>
      <c r="H731" s="181"/>
      <c r="I731" s="218"/>
      <c r="J731" s="12" t="s">
        <v>127</v>
      </c>
      <c r="K731" s="68" t="s">
        <v>669</v>
      </c>
      <c r="L731" s="84" t="s">
        <v>85</v>
      </c>
      <c r="M731" s="73">
        <v>20</v>
      </c>
      <c r="N731" s="260"/>
      <c r="O731" s="169"/>
      <c r="P731" s="181"/>
      <c r="Q731" s="181"/>
      <c r="R731" s="181"/>
      <c r="S731" s="170"/>
      <c r="T731" s="171"/>
      <c r="U731" s="171"/>
      <c r="V731" s="196"/>
      <c r="W731" s="173"/>
      <c r="X731" s="173"/>
      <c r="Y731" s="196"/>
      <c r="Z731" s="173"/>
      <c r="AA731" s="173"/>
      <c r="AB731" s="262"/>
      <c r="AC731" s="168"/>
      <c r="AD731" s="175"/>
      <c r="AE731" s="175"/>
      <c r="AF731" s="167"/>
      <c r="AG731" s="168"/>
      <c r="AH731" s="168"/>
      <c r="AI731" s="168"/>
      <c r="AJ731" s="181"/>
    </row>
    <row r="732" spans="2:36" s="36" customFormat="1" ht="87.65" customHeight="1" x14ac:dyDescent="0.35">
      <c r="B732" s="167" t="s">
        <v>664</v>
      </c>
      <c r="C732" s="167" t="s">
        <v>665</v>
      </c>
      <c r="D732" s="166" t="s">
        <v>66</v>
      </c>
      <c r="E732" s="166" t="s">
        <v>67</v>
      </c>
      <c r="F732" s="166" t="s">
        <v>132</v>
      </c>
      <c r="G732" s="166" t="s">
        <v>666</v>
      </c>
      <c r="H732" s="179" t="s">
        <v>70</v>
      </c>
      <c r="I732" s="218" t="s">
        <v>98</v>
      </c>
      <c r="J732" s="95" t="s">
        <v>113</v>
      </c>
      <c r="K732" s="68" t="s">
        <v>114</v>
      </c>
      <c r="L732" s="8" t="s">
        <v>115</v>
      </c>
      <c r="M732" s="53">
        <v>1</v>
      </c>
      <c r="N732" s="260" t="s">
        <v>672</v>
      </c>
      <c r="O732" s="169" t="s">
        <v>370</v>
      </c>
      <c r="P732" s="179" t="s">
        <v>75</v>
      </c>
      <c r="Q732" s="179" t="s">
        <v>76</v>
      </c>
      <c r="R732" s="179" t="s">
        <v>77</v>
      </c>
      <c r="S732" s="170" t="s">
        <v>109</v>
      </c>
      <c r="T732" s="171">
        <f>V732+Y732</f>
        <v>75970</v>
      </c>
      <c r="U732" s="171">
        <f>+T732/M733</f>
        <v>75970</v>
      </c>
      <c r="V732" s="172">
        <v>64574.5</v>
      </c>
      <c r="W732" s="173" t="s">
        <v>98</v>
      </c>
      <c r="X732" s="173" t="s">
        <v>98</v>
      </c>
      <c r="Y732" s="172">
        <v>11395.5</v>
      </c>
      <c r="Z732" s="173" t="s">
        <v>98</v>
      </c>
      <c r="AA732" s="173" t="s">
        <v>98</v>
      </c>
      <c r="AB732" s="174">
        <v>6159.73</v>
      </c>
      <c r="AC732" s="168" t="s">
        <v>80</v>
      </c>
      <c r="AD732" s="175" t="s">
        <v>79</v>
      </c>
      <c r="AE732" s="175">
        <f>V732+Y732</f>
        <v>75970</v>
      </c>
      <c r="AF732" s="168" t="s">
        <v>79</v>
      </c>
      <c r="AG732" s="168" t="s">
        <v>33</v>
      </c>
      <c r="AH732" s="168" t="s">
        <v>252</v>
      </c>
      <c r="AI732" s="168" t="s">
        <v>257</v>
      </c>
      <c r="AJ732" s="168"/>
    </row>
    <row r="733" spans="2:36" s="36" customFormat="1" ht="106.5" customHeight="1" x14ac:dyDescent="0.35">
      <c r="B733" s="167"/>
      <c r="C733" s="167"/>
      <c r="D733" s="166"/>
      <c r="E733" s="166"/>
      <c r="F733" s="166"/>
      <c r="G733" s="166"/>
      <c r="H733" s="180"/>
      <c r="I733" s="218"/>
      <c r="J733" s="95" t="s">
        <v>670</v>
      </c>
      <c r="K733" s="68" t="s">
        <v>117</v>
      </c>
      <c r="L733" s="8" t="s">
        <v>85</v>
      </c>
      <c r="M733" s="53">
        <v>1</v>
      </c>
      <c r="N733" s="260"/>
      <c r="O733" s="169"/>
      <c r="P733" s="180"/>
      <c r="Q733" s="180"/>
      <c r="R733" s="180"/>
      <c r="S733" s="170"/>
      <c r="T733" s="171"/>
      <c r="U733" s="171"/>
      <c r="V733" s="172"/>
      <c r="W733" s="173"/>
      <c r="X733" s="173"/>
      <c r="Y733" s="172"/>
      <c r="Z733" s="173"/>
      <c r="AA733" s="173"/>
      <c r="AB733" s="174"/>
      <c r="AC733" s="168"/>
      <c r="AD733" s="175"/>
      <c r="AE733" s="175"/>
      <c r="AF733" s="167"/>
      <c r="AG733" s="168"/>
      <c r="AH733" s="168"/>
      <c r="AI733" s="168"/>
      <c r="AJ733" s="167"/>
    </row>
    <row r="734" spans="2:36" s="36" customFormat="1" ht="87.65" customHeight="1" x14ac:dyDescent="0.35">
      <c r="B734" s="167"/>
      <c r="C734" s="167"/>
      <c r="D734" s="166"/>
      <c r="E734" s="166"/>
      <c r="F734" s="166"/>
      <c r="G734" s="166"/>
      <c r="H734" s="180"/>
      <c r="I734" s="218"/>
      <c r="J734" s="95" t="s">
        <v>671</v>
      </c>
      <c r="K734" s="68" t="s">
        <v>118</v>
      </c>
      <c r="L734" s="8" t="s">
        <v>119</v>
      </c>
      <c r="M734" s="53">
        <v>1</v>
      </c>
      <c r="N734" s="260"/>
      <c r="O734" s="169"/>
      <c r="P734" s="180"/>
      <c r="Q734" s="180"/>
      <c r="R734" s="180"/>
      <c r="S734" s="170"/>
      <c r="T734" s="171"/>
      <c r="U734" s="171"/>
      <c r="V734" s="172"/>
      <c r="W734" s="173"/>
      <c r="X734" s="173"/>
      <c r="Y734" s="172"/>
      <c r="Z734" s="173"/>
      <c r="AA734" s="173"/>
      <c r="AB734" s="174"/>
      <c r="AC734" s="168"/>
      <c r="AD734" s="175"/>
      <c r="AE734" s="175"/>
      <c r="AF734" s="167"/>
      <c r="AG734" s="168"/>
      <c r="AH734" s="168"/>
      <c r="AI734" s="168"/>
      <c r="AJ734" s="167"/>
    </row>
    <row r="735" spans="2:36" s="36" customFormat="1" ht="87.65" customHeight="1" x14ac:dyDescent="0.35">
      <c r="B735" s="167"/>
      <c r="C735" s="167"/>
      <c r="D735" s="166"/>
      <c r="E735" s="166"/>
      <c r="F735" s="166"/>
      <c r="G735" s="166"/>
      <c r="H735" s="181"/>
      <c r="I735" s="218"/>
      <c r="J735" s="12" t="s">
        <v>120</v>
      </c>
      <c r="K735" s="68" t="s">
        <v>121</v>
      </c>
      <c r="L735" s="8" t="s">
        <v>119</v>
      </c>
      <c r="M735" s="53">
        <v>1</v>
      </c>
      <c r="N735" s="260"/>
      <c r="O735" s="169"/>
      <c r="P735" s="181"/>
      <c r="Q735" s="181"/>
      <c r="R735" s="181"/>
      <c r="S735" s="170"/>
      <c r="T735" s="171"/>
      <c r="U735" s="171"/>
      <c r="V735" s="172"/>
      <c r="W735" s="173"/>
      <c r="X735" s="173"/>
      <c r="Y735" s="172"/>
      <c r="Z735" s="173"/>
      <c r="AA735" s="173"/>
      <c r="AB735" s="174"/>
      <c r="AC735" s="168"/>
      <c r="AD735" s="175"/>
      <c r="AE735" s="175"/>
      <c r="AF735" s="167"/>
      <c r="AG735" s="168"/>
      <c r="AH735" s="168"/>
      <c r="AI735" s="168"/>
      <c r="AJ735" s="167"/>
    </row>
    <row r="736" spans="2:36" s="36" customFormat="1" ht="104" x14ac:dyDescent="0.35">
      <c r="B736" s="170" t="s">
        <v>667</v>
      </c>
      <c r="C736" s="167" t="s">
        <v>673</v>
      </c>
      <c r="D736" s="166" t="s">
        <v>66</v>
      </c>
      <c r="E736" s="166" t="s">
        <v>67</v>
      </c>
      <c r="F736" s="166" t="s">
        <v>134</v>
      </c>
      <c r="G736" s="166" t="s">
        <v>662</v>
      </c>
      <c r="H736" s="179" t="s">
        <v>70</v>
      </c>
      <c r="I736" s="218" t="s">
        <v>98</v>
      </c>
      <c r="J736" s="95" t="s">
        <v>668</v>
      </c>
      <c r="K736" s="68" t="s">
        <v>107</v>
      </c>
      <c r="L736" s="84" t="s">
        <v>86</v>
      </c>
      <c r="M736" s="73">
        <v>40</v>
      </c>
      <c r="N736" s="260" t="s">
        <v>672</v>
      </c>
      <c r="O736" s="169" t="s">
        <v>370</v>
      </c>
      <c r="P736" s="179" t="s">
        <v>75</v>
      </c>
      <c r="Q736" s="179" t="s">
        <v>76</v>
      </c>
      <c r="R736" s="179" t="s">
        <v>77</v>
      </c>
      <c r="S736" s="170" t="s">
        <v>109</v>
      </c>
      <c r="T736" s="171">
        <f>V736+Y736</f>
        <v>145520</v>
      </c>
      <c r="U736" s="171" t="s">
        <v>79</v>
      </c>
      <c r="V736" s="175">
        <v>123692</v>
      </c>
      <c r="W736" s="173" t="s">
        <v>98</v>
      </c>
      <c r="X736" s="173" t="s">
        <v>98</v>
      </c>
      <c r="Y736" s="175">
        <v>21828</v>
      </c>
      <c r="Z736" s="173" t="s">
        <v>98</v>
      </c>
      <c r="AA736" s="173" t="s">
        <v>98</v>
      </c>
      <c r="AB736" s="214">
        <v>11798.92</v>
      </c>
      <c r="AC736" s="168" t="s">
        <v>149</v>
      </c>
      <c r="AD736" s="175" t="s">
        <v>79</v>
      </c>
      <c r="AE736" s="175">
        <f>V736+Y736</f>
        <v>145520</v>
      </c>
      <c r="AF736" s="168" t="s">
        <v>79</v>
      </c>
      <c r="AG736" s="168" t="s">
        <v>33</v>
      </c>
      <c r="AH736" s="168" t="s">
        <v>252</v>
      </c>
      <c r="AI736" s="168" t="s">
        <v>257</v>
      </c>
      <c r="AJ736" s="191"/>
    </row>
    <row r="737" spans="2:36" s="36" customFormat="1" ht="69.650000000000006" customHeight="1" x14ac:dyDescent="0.35">
      <c r="B737" s="170"/>
      <c r="C737" s="167"/>
      <c r="D737" s="166"/>
      <c r="E737" s="166"/>
      <c r="F737" s="166"/>
      <c r="G737" s="166"/>
      <c r="H737" s="180"/>
      <c r="I737" s="218"/>
      <c r="J737" s="30" t="s">
        <v>111</v>
      </c>
      <c r="K737" s="68" t="s">
        <v>112</v>
      </c>
      <c r="L737" s="84" t="s">
        <v>85</v>
      </c>
      <c r="M737" s="73">
        <v>2</v>
      </c>
      <c r="N737" s="260"/>
      <c r="O737" s="169"/>
      <c r="P737" s="180"/>
      <c r="Q737" s="180"/>
      <c r="R737" s="180"/>
      <c r="S737" s="170"/>
      <c r="T737" s="171"/>
      <c r="U737" s="171"/>
      <c r="V737" s="271"/>
      <c r="W737" s="173"/>
      <c r="X737" s="173"/>
      <c r="Y737" s="271"/>
      <c r="Z737" s="173"/>
      <c r="AA737" s="173"/>
      <c r="AB737" s="215"/>
      <c r="AC737" s="168"/>
      <c r="AD737" s="175"/>
      <c r="AE737" s="175"/>
      <c r="AF737" s="167"/>
      <c r="AG737" s="168"/>
      <c r="AH737" s="168"/>
      <c r="AI737" s="168"/>
      <c r="AJ737" s="180"/>
    </row>
    <row r="738" spans="2:36" s="36" customFormat="1" ht="58.5" customHeight="1" x14ac:dyDescent="0.35">
      <c r="B738" s="170"/>
      <c r="C738" s="167"/>
      <c r="D738" s="166"/>
      <c r="E738" s="166"/>
      <c r="F738" s="166"/>
      <c r="G738" s="166"/>
      <c r="H738" s="181"/>
      <c r="I738" s="218"/>
      <c r="J738" s="12" t="s">
        <v>127</v>
      </c>
      <c r="K738" s="68" t="s">
        <v>669</v>
      </c>
      <c r="L738" s="84" t="s">
        <v>85</v>
      </c>
      <c r="M738" s="73">
        <v>112</v>
      </c>
      <c r="N738" s="260"/>
      <c r="O738" s="169"/>
      <c r="P738" s="181"/>
      <c r="Q738" s="181"/>
      <c r="R738" s="181"/>
      <c r="S738" s="170"/>
      <c r="T738" s="171"/>
      <c r="U738" s="171"/>
      <c r="V738" s="271"/>
      <c r="W738" s="173"/>
      <c r="X738" s="173"/>
      <c r="Y738" s="271"/>
      <c r="Z738" s="173"/>
      <c r="AA738" s="173"/>
      <c r="AB738" s="215"/>
      <c r="AC738" s="168"/>
      <c r="AD738" s="175"/>
      <c r="AE738" s="175"/>
      <c r="AF738" s="167"/>
      <c r="AG738" s="168"/>
      <c r="AH738" s="168"/>
      <c r="AI738" s="168"/>
      <c r="AJ738" s="181"/>
    </row>
    <row r="739" spans="2:36" s="36" customFormat="1" ht="132" customHeight="1" x14ac:dyDescent="0.35">
      <c r="B739" s="180" t="s">
        <v>172</v>
      </c>
      <c r="C739" s="180" t="s">
        <v>173</v>
      </c>
      <c r="D739" s="180" t="s">
        <v>106</v>
      </c>
      <c r="E739" s="183" t="s">
        <v>67</v>
      </c>
      <c r="F739" s="183" t="s">
        <v>134</v>
      </c>
      <c r="G739" s="183" t="s">
        <v>147</v>
      </c>
      <c r="H739" s="180" t="s">
        <v>70</v>
      </c>
      <c r="I739" s="180" t="s">
        <v>79</v>
      </c>
      <c r="J739" s="52" t="s">
        <v>212</v>
      </c>
      <c r="K739" s="23" t="s">
        <v>107</v>
      </c>
      <c r="L739" s="23" t="s">
        <v>86</v>
      </c>
      <c r="M739" s="23">
        <v>40</v>
      </c>
      <c r="N739" s="192" t="s">
        <v>108</v>
      </c>
      <c r="O739" s="180" t="s">
        <v>174</v>
      </c>
      <c r="P739" s="180" t="s">
        <v>75</v>
      </c>
      <c r="Q739" s="180" t="s">
        <v>76</v>
      </c>
      <c r="R739" s="201" t="s">
        <v>77</v>
      </c>
      <c r="S739" s="201" t="s">
        <v>109</v>
      </c>
      <c r="T739" s="204">
        <f>V739+Y739</f>
        <v>351052.49</v>
      </c>
      <c r="U739" s="204">
        <f>T739/M740</f>
        <v>70210.497999999992</v>
      </c>
      <c r="V739" s="197">
        <v>298394.62</v>
      </c>
      <c r="W739" s="197" t="s">
        <v>79</v>
      </c>
      <c r="X739" s="197" t="s">
        <v>79</v>
      </c>
      <c r="Y739" s="197">
        <v>52657.87</v>
      </c>
      <c r="Z739" s="197" t="s">
        <v>98</v>
      </c>
      <c r="AA739" s="197" t="s">
        <v>79</v>
      </c>
      <c r="AB739" s="197">
        <v>28463.72</v>
      </c>
      <c r="AC739" s="192" t="s">
        <v>149</v>
      </c>
      <c r="AD739" s="187" t="s">
        <v>79</v>
      </c>
      <c r="AE739" s="187">
        <f>V739+Y739</f>
        <v>351052.49</v>
      </c>
      <c r="AF739" s="192" t="s">
        <v>79</v>
      </c>
      <c r="AG739" s="192" t="s">
        <v>33</v>
      </c>
      <c r="AH739" s="192" t="s">
        <v>178</v>
      </c>
      <c r="AI739" s="192" t="s">
        <v>162</v>
      </c>
      <c r="AJ739" s="191"/>
    </row>
    <row r="740" spans="2:36" s="36" customFormat="1" ht="86.15" customHeight="1" x14ac:dyDescent="0.35">
      <c r="B740" s="180"/>
      <c r="C740" s="180"/>
      <c r="D740" s="180"/>
      <c r="E740" s="183"/>
      <c r="F740" s="183"/>
      <c r="G740" s="183"/>
      <c r="H740" s="180"/>
      <c r="I740" s="180"/>
      <c r="J740" s="12" t="s">
        <v>111</v>
      </c>
      <c r="K740" s="8" t="s">
        <v>112</v>
      </c>
      <c r="L740" s="8" t="s">
        <v>85</v>
      </c>
      <c r="M740" s="8">
        <v>5</v>
      </c>
      <c r="N740" s="192"/>
      <c r="O740" s="180"/>
      <c r="P740" s="180"/>
      <c r="Q740" s="180"/>
      <c r="R740" s="201"/>
      <c r="S740" s="201"/>
      <c r="T740" s="204"/>
      <c r="U740" s="204"/>
      <c r="V740" s="197"/>
      <c r="W740" s="197"/>
      <c r="X740" s="197"/>
      <c r="Y740" s="197"/>
      <c r="Z740" s="197"/>
      <c r="AA740" s="197"/>
      <c r="AB740" s="197"/>
      <c r="AC740" s="192"/>
      <c r="AD740" s="187"/>
      <c r="AE740" s="187"/>
      <c r="AF740" s="180"/>
      <c r="AG740" s="192"/>
      <c r="AH740" s="192"/>
      <c r="AI740" s="192"/>
      <c r="AJ740" s="180"/>
    </row>
    <row r="741" spans="2:36" s="36" customFormat="1" ht="59.15" customHeight="1" x14ac:dyDescent="0.35">
      <c r="B741" s="181"/>
      <c r="C741" s="181"/>
      <c r="D741" s="181"/>
      <c r="E741" s="184"/>
      <c r="F741" s="184"/>
      <c r="G741" s="184"/>
      <c r="H741" s="181"/>
      <c r="I741" s="181"/>
      <c r="J741" s="12" t="s">
        <v>127</v>
      </c>
      <c r="K741" s="8" t="s">
        <v>128</v>
      </c>
      <c r="L741" s="8" t="s">
        <v>85</v>
      </c>
      <c r="M741" s="53">
        <v>220</v>
      </c>
      <c r="N741" s="193"/>
      <c r="O741" s="181"/>
      <c r="P741" s="181"/>
      <c r="Q741" s="181"/>
      <c r="R741" s="202"/>
      <c r="S741" s="202"/>
      <c r="T741" s="205"/>
      <c r="U741" s="205"/>
      <c r="V741" s="198"/>
      <c r="W741" s="198"/>
      <c r="X741" s="198"/>
      <c r="Y741" s="198"/>
      <c r="Z741" s="198"/>
      <c r="AA741" s="198"/>
      <c r="AB741" s="198"/>
      <c r="AC741" s="193"/>
      <c r="AD741" s="188"/>
      <c r="AE741" s="188"/>
      <c r="AF741" s="181"/>
      <c r="AG741" s="193"/>
      <c r="AH741" s="193"/>
      <c r="AI741" s="193"/>
      <c r="AJ741" s="181"/>
    </row>
    <row r="742" spans="2:36" s="36" customFormat="1" ht="132" customHeight="1" x14ac:dyDescent="0.35">
      <c r="B742" s="167" t="s">
        <v>175</v>
      </c>
      <c r="C742" s="167" t="s">
        <v>176</v>
      </c>
      <c r="D742" s="167" t="s">
        <v>106</v>
      </c>
      <c r="E742" s="166" t="s">
        <v>67</v>
      </c>
      <c r="F742" s="166" t="s">
        <v>134</v>
      </c>
      <c r="G742" s="166" t="s">
        <v>147</v>
      </c>
      <c r="H742" s="167" t="s">
        <v>70</v>
      </c>
      <c r="I742" s="167" t="s">
        <v>79</v>
      </c>
      <c r="J742" s="12" t="s">
        <v>212</v>
      </c>
      <c r="K742" s="8" t="s">
        <v>107</v>
      </c>
      <c r="L742" s="8" t="s">
        <v>86</v>
      </c>
      <c r="M742" s="8">
        <v>40</v>
      </c>
      <c r="N742" s="168" t="s">
        <v>108</v>
      </c>
      <c r="O742" s="167" t="s">
        <v>174</v>
      </c>
      <c r="P742" s="167" t="s">
        <v>75</v>
      </c>
      <c r="Q742" s="167" t="s">
        <v>76</v>
      </c>
      <c r="R742" s="170" t="s">
        <v>77</v>
      </c>
      <c r="S742" s="170" t="s">
        <v>109</v>
      </c>
      <c r="T742" s="171">
        <f>V742+Y742</f>
        <v>59999.99</v>
      </c>
      <c r="U742" s="171">
        <f>T742</f>
        <v>59999.99</v>
      </c>
      <c r="V742" s="178">
        <v>51000</v>
      </c>
      <c r="W742" s="173" t="s">
        <v>79</v>
      </c>
      <c r="X742" s="173" t="s">
        <v>79</v>
      </c>
      <c r="Y742" s="173">
        <v>8999.99</v>
      </c>
      <c r="Z742" s="173" t="s">
        <v>98</v>
      </c>
      <c r="AA742" s="173" t="s">
        <v>79</v>
      </c>
      <c r="AB742" s="173">
        <v>4864.87</v>
      </c>
      <c r="AC742" s="168" t="s">
        <v>149</v>
      </c>
      <c r="AD742" s="175" t="s">
        <v>79</v>
      </c>
      <c r="AE742" s="175">
        <f>V742+Y742</f>
        <v>59999.99</v>
      </c>
      <c r="AF742" s="168" t="s">
        <v>79</v>
      </c>
      <c r="AG742" s="168" t="s">
        <v>33</v>
      </c>
      <c r="AH742" s="168" t="s">
        <v>161</v>
      </c>
      <c r="AI742" s="168" t="s">
        <v>162</v>
      </c>
      <c r="AJ742" s="168"/>
    </row>
    <row r="743" spans="2:36" s="36" customFormat="1" ht="86.15" customHeight="1" x14ac:dyDescent="0.35">
      <c r="B743" s="167"/>
      <c r="C743" s="167"/>
      <c r="D743" s="167"/>
      <c r="E743" s="166"/>
      <c r="F743" s="166"/>
      <c r="G743" s="166"/>
      <c r="H743" s="167"/>
      <c r="I743" s="167"/>
      <c r="J743" s="12" t="s">
        <v>111</v>
      </c>
      <c r="K743" s="8" t="s">
        <v>112</v>
      </c>
      <c r="L743" s="8" t="s">
        <v>85</v>
      </c>
      <c r="M743" s="8">
        <v>1</v>
      </c>
      <c r="N743" s="168"/>
      <c r="O743" s="167"/>
      <c r="P743" s="167"/>
      <c r="Q743" s="167"/>
      <c r="R743" s="170"/>
      <c r="S743" s="170"/>
      <c r="T743" s="171"/>
      <c r="U743" s="171"/>
      <c r="V743" s="197"/>
      <c r="W743" s="173"/>
      <c r="X743" s="173"/>
      <c r="Y743" s="173"/>
      <c r="Z743" s="173"/>
      <c r="AA743" s="173"/>
      <c r="AB743" s="173"/>
      <c r="AC743" s="168"/>
      <c r="AD743" s="175"/>
      <c r="AE743" s="175"/>
      <c r="AF743" s="167"/>
      <c r="AG743" s="168"/>
      <c r="AH743" s="168"/>
      <c r="AI743" s="168"/>
      <c r="AJ743" s="167"/>
    </row>
    <row r="744" spans="2:36" s="36" customFormat="1" ht="59.15" customHeight="1" x14ac:dyDescent="0.35">
      <c r="B744" s="167"/>
      <c r="C744" s="167"/>
      <c r="D744" s="167"/>
      <c r="E744" s="166"/>
      <c r="F744" s="166"/>
      <c r="G744" s="166"/>
      <c r="H744" s="167"/>
      <c r="I744" s="167"/>
      <c r="J744" s="12" t="s">
        <v>127</v>
      </c>
      <c r="K744" s="8" t="s">
        <v>128</v>
      </c>
      <c r="L744" s="8" t="s">
        <v>85</v>
      </c>
      <c r="M744" s="53">
        <v>30</v>
      </c>
      <c r="N744" s="168"/>
      <c r="O744" s="167"/>
      <c r="P744" s="167"/>
      <c r="Q744" s="167"/>
      <c r="R744" s="170"/>
      <c r="S744" s="170"/>
      <c r="T744" s="171"/>
      <c r="U744" s="171"/>
      <c r="V744" s="198"/>
      <c r="W744" s="173"/>
      <c r="X744" s="173"/>
      <c r="Y744" s="173"/>
      <c r="Z744" s="173"/>
      <c r="AA744" s="173"/>
      <c r="AB744" s="173"/>
      <c r="AC744" s="168"/>
      <c r="AD744" s="175"/>
      <c r="AE744" s="175"/>
      <c r="AF744" s="167"/>
      <c r="AG744" s="168"/>
      <c r="AH744" s="168"/>
      <c r="AI744" s="168"/>
      <c r="AJ744" s="167"/>
    </row>
    <row r="745" spans="2:36" s="36" customFormat="1" ht="132" customHeight="1" x14ac:dyDescent="0.35">
      <c r="B745" s="167" t="s">
        <v>177</v>
      </c>
      <c r="C745" s="167" t="s">
        <v>870</v>
      </c>
      <c r="D745" s="167" t="s">
        <v>106</v>
      </c>
      <c r="E745" s="166" t="s">
        <v>67</v>
      </c>
      <c r="F745" s="166" t="s">
        <v>134</v>
      </c>
      <c r="G745" s="166" t="s">
        <v>147</v>
      </c>
      <c r="H745" s="167" t="s">
        <v>70</v>
      </c>
      <c r="I745" s="167" t="s">
        <v>79</v>
      </c>
      <c r="J745" s="12" t="s">
        <v>212</v>
      </c>
      <c r="K745" s="8" t="s">
        <v>107</v>
      </c>
      <c r="L745" s="8" t="s">
        <v>86</v>
      </c>
      <c r="M745" s="8">
        <v>40</v>
      </c>
      <c r="N745" s="168" t="s">
        <v>108</v>
      </c>
      <c r="O745" s="167" t="s">
        <v>174</v>
      </c>
      <c r="P745" s="167" t="s">
        <v>75</v>
      </c>
      <c r="Q745" s="167" t="s">
        <v>76</v>
      </c>
      <c r="R745" s="170" t="s">
        <v>77</v>
      </c>
      <c r="S745" s="170" t="s">
        <v>109</v>
      </c>
      <c r="T745" s="171">
        <f>V745+Y745</f>
        <v>108000</v>
      </c>
      <c r="U745" s="171">
        <f>+T745/M746</f>
        <v>54000</v>
      </c>
      <c r="V745" s="178">
        <v>91800</v>
      </c>
      <c r="W745" s="173" t="s">
        <v>79</v>
      </c>
      <c r="X745" s="173" t="s">
        <v>79</v>
      </c>
      <c r="Y745" s="173">
        <v>16200</v>
      </c>
      <c r="Z745" s="173" t="s">
        <v>98</v>
      </c>
      <c r="AA745" s="173" t="s">
        <v>79</v>
      </c>
      <c r="AB745" s="173">
        <v>8756.76</v>
      </c>
      <c r="AC745" s="168" t="s">
        <v>149</v>
      </c>
      <c r="AD745" s="175" t="s">
        <v>79</v>
      </c>
      <c r="AE745" s="175">
        <f>V745+Y745</f>
        <v>108000</v>
      </c>
      <c r="AF745" s="168" t="s">
        <v>79</v>
      </c>
      <c r="AG745" s="168" t="s">
        <v>33</v>
      </c>
      <c r="AH745" s="168" t="s">
        <v>164</v>
      </c>
      <c r="AI745" s="168" t="s">
        <v>165</v>
      </c>
      <c r="AJ745" s="168"/>
    </row>
    <row r="746" spans="2:36" s="36" customFormat="1" ht="86.15" customHeight="1" x14ac:dyDescent="0.35">
      <c r="B746" s="167"/>
      <c r="C746" s="167"/>
      <c r="D746" s="167"/>
      <c r="E746" s="166"/>
      <c r="F746" s="166"/>
      <c r="G746" s="166"/>
      <c r="H746" s="167"/>
      <c r="I746" s="167"/>
      <c r="J746" s="12" t="s">
        <v>111</v>
      </c>
      <c r="K746" s="8" t="s">
        <v>112</v>
      </c>
      <c r="L746" s="8" t="s">
        <v>85</v>
      </c>
      <c r="M746" s="8">
        <v>2</v>
      </c>
      <c r="N746" s="168"/>
      <c r="O746" s="167"/>
      <c r="P746" s="167"/>
      <c r="Q746" s="167"/>
      <c r="R746" s="170"/>
      <c r="S746" s="170"/>
      <c r="T746" s="171"/>
      <c r="U746" s="171"/>
      <c r="V746" s="197"/>
      <c r="W746" s="173"/>
      <c r="X746" s="173"/>
      <c r="Y746" s="173"/>
      <c r="Z746" s="173"/>
      <c r="AA746" s="173"/>
      <c r="AB746" s="173"/>
      <c r="AC746" s="168"/>
      <c r="AD746" s="175"/>
      <c r="AE746" s="175"/>
      <c r="AF746" s="167"/>
      <c r="AG746" s="168"/>
      <c r="AH746" s="168"/>
      <c r="AI746" s="168"/>
      <c r="AJ746" s="167"/>
    </row>
    <row r="747" spans="2:36" s="36" customFormat="1" ht="59.15" customHeight="1" x14ac:dyDescent="0.35">
      <c r="B747" s="167"/>
      <c r="C747" s="167"/>
      <c r="D747" s="167"/>
      <c r="E747" s="166"/>
      <c r="F747" s="166"/>
      <c r="G747" s="166"/>
      <c r="H747" s="167"/>
      <c r="I747" s="167"/>
      <c r="J747" s="12" t="s">
        <v>127</v>
      </c>
      <c r="K747" s="8" t="s">
        <v>128</v>
      </c>
      <c r="L747" s="8" t="s">
        <v>85</v>
      </c>
      <c r="M747" s="53">
        <v>92</v>
      </c>
      <c r="N747" s="168"/>
      <c r="O747" s="167"/>
      <c r="P747" s="167"/>
      <c r="Q747" s="167"/>
      <c r="R747" s="170"/>
      <c r="S747" s="170"/>
      <c r="T747" s="171"/>
      <c r="U747" s="171"/>
      <c r="V747" s="198"/>
      <c r="W747" s="173"/>
      <c r="X747" s="173"/>
      <c r="Y747" s="173"/>
      <c r="Z747" s="173"/>
      <c r="AA747" s="173"/>
      <c r="AB747" s="173"/>
      <c r="AC747" s="168"/>
      <c r="AD747" s="175"/>
      <c r="AE747" s="175"/>
      <c r="AF747" s="167"/>
      <c r="AG747" s="168"/>
      <c r="AH747" s="168"/>
      <c r="AI747" s="168"/>
      <c r="AJ747" s="167"/>
    </row>
    <row r="748" spans="2:36" s="36" customFormat="1" ht="132" customHeight="1" x14ac:dyDescent="0.35">
      <c r="B748" s="167" t="s">
        <v>179</v>
      </c>
      <c r="C748" s="167" t="s">
        <v>871</v>
      </c>
      <c r="D748" s="167" t="s">
        <v>106</v>
      </c>
      <c r="E748" s="166" t="s">
        <v>67</v>
      </c>
      <c r="F748" s="166" t="s">
        <v>134</v>
      </c>
      <c r="G748" s="166" t="s">
        <v>147</v>
      </c>
      <c r="H748" s="167" t="s">
        <v>70</v>
      </c>
      <c r="I748" s="167" t="s">
        <v>79</v>
      </c>
      <c r="J748" s="12" t="s">
        <v>212</v>
      </c>
      <c r="K748" s="8" t="s">
        <v>107</v>
      </c>
      <c r="L748" s="8" t="s">
        <v>86</v>
      </c>
      <c r="M748" s="8">
        <v>40</v>
      </c>
      <c r="N748" s="168" t="s">
        <v>108</v>
      </c>
      <c r="O748" s="167" t="s">
        <v>174</v>
      </c>
      <c r="P748" s="167" t="s">
        <v>75</v>
      </c>
      <c r="Q748" s="167" t="s">
        <v>76</v>
      </c>
      <c r="R748" s="170" t="s">
        <v>77</v>
      </c>
      <c r="S748" s="170" t="s">
        <v>109</v>
      </c>
      <c r="T748" s="171">
        <f>V748+Y748</f>
        <v>99999.99</v>
      </c>
      <c r="U748" s="171">
        <f>T748/M749</f>
        <v>99999.99</v>
      </c>
      <c r="V748" s="178">
        <v>84999.99</v>
      </c>
      <c r="W748" s="173" t="s">
        <v>79</v>
      </c>
      <c r="X748" s="173" t="s">
        <v>79</v>
      </c>
      <c r="Y748" s="173">
        <v>15000</v>
      </c>
      <c r="Z748" s="173" t="s">
        <v>98</v>
      </c>
      <c r="AA748" s="173" t="s">
        <v>79</v>
      </c>
      <c r="AB748" s="173">
        <v>8108.11</v>
      </c>
      <c r="AC748" s="168" t="s">
        <v>149</v>
      </c>
      <c r="AD748" s="175" t="s">
        <v>79</v>
      </c>
      <c r="AE748" s="175">
        <f>V748+Y748</f>
        <v>99999.99</v>
      </c>
      <c r="AF748" s="168" t="s">
        <v>79</v>
      </c>
      <c r="AG748" s="168" t="s">
        <v>33</v>
      </c>
      <c r="AH748" s="168" t="s">
        <v>303</v>
      </c>
      <c r="AI748" s="168" t="s">
        <v>365</v>
      </c>
      <c r="AJ748" s="168"/>
    </row>
    <row r="749" spans="2:36" s="36" customFormat="1" ht="86.15" customHeight="1" x14ac:dyDescent="0.35">
      <c r="B749" s="167"/>
      <c r="C749" s="167"/>
      <c r="D749" s="167"/>
      <c r="E749" s="166"/>
      <c r="F749" s="166"/>
      <c r="G749" s="166"/>
      <c r="H749" s="167"/>
      <c r="I749" s="167"/>
      <c r="J749" s="12" t="s">
        <v>111</v>
      </c>
      <c r="K749" s="8" t="s">
        <v>112</v>
      </c>
      <c r="L749" s="8" t="s">
        <v>85</v>
      </c>
      <c r="M749" s="8">
        <v>1</v>
      </c>
      <c r="N749" s="168"/>
      <c r="O749" s="167"/>
      <c r="P749" s="167"/>
      <c r="Q749" s="167"/>
      <c r="R749" s="170"/>
      <c r="S749" s="170"/>
      <c r="T749" s="171"/>
      <c r="U749" s="171"/>
      <c r="V749" s="197"/>
      <c r="W749" s="173"/>
      <c r="X749" s="173"/>
      <c r="Y749" s="173"/>
      <c r="Z749" s="173"/>
      <c r="AA749" s="173"/>
      <c r="AB749" s="173"/>
      <c r="AC749" s="168"/>
      <c r="AD749" s="175"/>
      <c r="AE749" s="175"/>
      <c r="AF749" s="167"/>
      <c r="AG749" s="168"/>
      <c r="AH749" s="168"/>
      <c r="AI749" s="168"/>
      <c r="AJ749" s="167"/>
    </row>
    <row r="750" spans="2:36" s="36" customFormat="1" ht="59.15" customHeight="1" x14ac:dyDescent="0.35">
      <c r="B750" s="167"/>
      <c r="C750" s="167"/>
      <c r="D750" s="167"/>
      <c r="E750" s="166"/>
      <c r="F750" s="166"/>
      <c r="G750" s="166"/>
      <c r="H750" s="167"/>
      <c r="I750" s="167"/>
      <c r="J750" s="12" t="s">
        <v>127</v>
      </c>
      <c r="K750" s="8" t="s">
        <v>128</v>
      </c>
      <c r="L750" s="8" t="s">
        <v>85</v>
      </c>
      <c r="M750" s="53">
        <v>50</v>
      </c>
      <c r="N750" s="168"/>
      <c r="O750" s="167"/>
      <c r="P750" s="167"/>
      <c r="Q750" s="167"/>
      <c r="R750" s="170"/>
      <c r="S750" s="170"/>
      <c r="T750" s="171"/>
      <c r="U750" s="171"/>
      <c r="V750" s="198"/>
      <c r="W750" s="173"/>
      <c r="X750" s="173"/>
      <c r="Y750" s="173"/>
      <c r="Z750" s="173"/>
      <c r="AA750" s="173"/>
      <c r="AB750" s="173"/>
      <c r="AC750" s="168"/>
      <c r="AD750" s="175"/>
      <c r="AE750" s="175"/>
      <c r="AF750" s="167"/>
      <c r="AG750" s="168"/>
      <c r="AH750" s="168"/>
      <c r="AI750" s="168"/>
      <c r="AJ750" s="167"/>
    </row>
    <row r="751" spans="2:36" s="36" customFormat="1" ht="132" customHeight="1" x14ac:dyDescent="0.35">
      <c r="B751" s="167" t="s">
        <v>181</v>
      </c>
      <c r="C751" s="167" t="s">
        <v>182</v>
      </c>
      <c r="D751" s="167" t="s">
        <v>106</v>
      </c>
      <c r="E751" s="166" t="s">
        <v>67</v>
      </c>
      <c r="F751" s="166" t="s">
        <v>134</v>
      </c>
      <c r="G751" s="166" t="s">
        <v>147</v>
      </c>
      <c r="H751" s="167" t="s">
        <v>70</v>
      </c>
      <c r="I751" s="167" t="s">
        <v>79</v>
      </c>
      <c r="J751" s="12" t="s">
        <v>212</v>
      </c>
      <c r="K751" s="8" t="s">
        <v>107</v>
      </c>
      <c r="L751" s="8" t="s">
        <v>86</v>
      </c>
      <c r="M751" s="8">
        <v>40</v>
      </c>
      <c r="N751" s="168" t="s">
        <v>108</v>
      </c>
      <c r="O751" s="167" t="s">
        <v>174</v>
      </c>
      <c r="P751" s="167" t="s">
        <v>75</v>
      </c>
      <c r="Q751" s="167" t="s">
        <v>76</v>
      </c>
      <c r="R751" s="170" t="s">
        <v>77</v>
      </c>
      <c r="S751" s="170" t="s">
        <v>109</v>
      </c>
      <c r="T751" s="171">
        <f>V751+Y751</f>
        <v>247999.99</v>
      </c>
      <c r="U751" s="171">
        <v>123999.99</v>
      </c>
      <c r="V751" s="178">
        <v>210799.99</v>
      </c>
      <c r="W751" s="173" t="s">
        <v>79</v>
      </c>
      <c r="X751" s="173" t="s">
        <v>79</v>
      </c>
      <c r="Y751" s="173">
        <v>37200</v>
      </c>
      <c r="Z751" s="173" t="s">
        <v>98</v>
      </c>
      <c r="AA751" s="173" t="s">
        <v>79</v>
      </c>
      <c r="AB751" s="173">
        <v>20108.11</v>
      </c>
      <c r="AC751" s="168" t="s">
        <v>149</v>
      </c>
      <c r="AD751" s="175" t="s">
        <v>79</v>
      </c>
      <c r="AE751" s="175">
        <f>V751+Y751</f>
        <v>247999.99</v>
      </c>
      <c r="AF751" s="168" t="s">
        <v>79</v>
      </c>
      <c r="AG751" s="168" t="s">
        <v>33</v>
      </c>
      <c r="AH751" s="168" t="s">
        <v>253</v>
      </c>
      <c r="AI751" s="168" t="s">
        <v>259</v>
      </c>
      <c r="AJ751" s="168"/>
    </row>
    <row r="752" spans="2:36" s="36" customFormat="1" ht="86.15" customHeight="1" x14ac:dyDescent="0.35">
      <c r="B752" s="167"/>
      <c r="C752" s="167"/>
      <c r="D752" s="167"/>
      <c r="E752" s="166"/>
      <c r="F752" s="166"/>
      <c r="G752" s="166"/>
      <c r="H752" s="167"/>
      <c r="I752" s="167"/>
      <c r="J752" s="12" t="s">
        <v>111</v>
      </c>
      <c r="K752" s="8" t="s">
        <v>112</v>
      </c>
      <c r="L752" s="8" t="s">
        <v>85</v>
      </c>
      <c r="M752" s="8">
        <v>2</v>
      </c>
      <c r="N752" s="168"/>
      <c r="O752" s="167"/>
      <c r="P752" s="167"/>
      <c r="Q752" s="167"/>
      <c r="R752" s="170"/>
      <c r="S752" s="170"/>
      <c r="T752" s="171"/>
      <c r="U752" s="171"/>
      <c r="V752" s="197"/>
      <c r="W752" s="173"/>
      <c r="X752" s="173"/>
      <c r="Y752" s="173"/>
      <c r="Z752" s="173"/>
      <c r="AA752" s="173"/>
      <c r="AB752" s="173"/>
      <c r="AC752" s="168"/>
      <c r="AD752" s="175"/>
      <c r="AE752" s="175"/>
      <c r="AF752" s="167"/>
      <c r="AG752" s="168"/>
      <c r="AH752" s="168"/>
      <c r="AI752" s="168"/>
      <c r="AJ752" s="167"/>
    </row>
    <row r="753" spans="2:36" s="36" customFormat="1" ht="59.15" customHeight="1" x14ac:dyDescent="0.35">
      <c r="B753" s="167"/>
      <c r="C753" s="167"/>
      <c r="D753" s="167"/>
      <c r="E753" s="166"/>
      <c r="F753" s="166"/>
      <c r="G753" s="166"/>
      <c r="H753" s="167"/>
      <c r="I753" s="167"/>
      <c r="J753" s="12" t="s">
        <v>127</v>
      </c>
      <c r="K753" s="8" t="s">
        <v>128</v>
      </c>
      <c r="L753" s="8" t="s">
        <v>85</v>
      </c>
      <c r="M753" s="53">
        <v>116</v>
      </c>
      <c r="N753" s="168"/>
      <c r="O753" s="167"/>
      <c r="P753" s="167"/>
      <c r="Q753" s="167"/>
      <c r="R753" s="170"/>
      <c r="S753" s="170"/>
      <c r="T753" s="171"/>
      <c r="U753" s="171"/>
      <c r="V753" s="198"/>
      <c r="W753" s="173"/>
      <c r="X753" s="173"/>
      <c r="Y753" s="173"/>
      <c r="Z753" s="173"/>
      <c r="AA753" s="173"/>
      <c r="AB753" s="173"/>
      <c r="AC753" s="168"/>
      <c r="AD753" s="175"/>
      <c r="AE753" s="175"/>
      <c r="AF753" s="167"/>
      <c r="AG753" s="168"/>
      <c r="AH753" s="168"/>
      <c r="AI753" s="168"/>
      <c r="AJ753" s="167"/>
    </row>
    <row r="754" spans="2:36" ht="52" customHeight="1" x14ac:dyDescent="0.3">
      <c r="B754" s="167" t="s">
        <v>184</v>
      </c>
      <c r="C754" s="167" t="s">
        <v>185</v>
      </c>
      <c r="D754" s="167" t="s">
        <v>66</v>
      </c>
      <c r="E754" s="166" t="s">
        <v>67</v>
      </c>
      <c r="F754" s="166" t="s">
        <v>132</v>
      </c>
      <c r="G754" s="166" t="s">
        <v>69</v>
      </c>
      <c r="H754" s="167" t="s">
        <v>70</v>
      </c>
      <c r="I754" s="167" t="s">
        <v>79</v>
      </c>
      <c r="J754" s="12" t="s">
        <v>113</v>
      </c>
      <c r="K754" s="8" t="s">
        <v>114</v>
      </c>
      <c r="L754" s="8" t="s">
        <v>115</v>
      </c>
      <c r="M754" s="8">
        <v>2</v>
      </c>
      <c r="N754" s="168" t="s">
        <v>108</v>
      </c>
      <c r="O754" s="167" t="s">
        <v>174</v>
      </c>
      <c r="P754" s="167" t="s">
        <v>75</v>
      </c>
      <c r="Q754" s="167" t="s">
        <v>76</v>
      </c>
      <c r="R754" s="170" t="s">
        <v>77</v>
      </c>
      <c r="S754" s="170" t="s">
        <v>109</v>
      </c>
      <c r="T754" s="171">
        <f>V754+Y754</f>
        <v>132947.5</v>
      </c>
      <c r="U754" s="171">
        <f>T754/M755</f>
        <v>66473.75</v>
      </c>
      <c r="V754" s="173">
        <v>113005.38</v>
      </c>
      <c r="W754" s="173" t="s">
        <v>79</v>
      </c>
      <c r="X754" s="173" t="s">
        <v>79</v>
      </c>
      <c r="Y754" s="173">
        <v>19942.12</v>
      </c>
      <c r="Z754" s="173" t="s">
        <v>79</v>
      </c>
      <c r="AA754" s="173" t="s">
        <v>79</v>
      </c>
      <c r="AB754" s="173">
        <v>10779.53</v>
      </c>
      <c r="AC754" s="168" t="s">
        <v>80</v>
      </c>
      <c r="AD754" s="175" t="s">
        <v>79</v>
      </c>
      <c r="AE754" s="175">
        <f>V754+Y754</f>
        <v>132947.5</v>
      </c>
      <c r="AF754" s="168" t="s">
        <v>79</v>
      </c>
      <c r="AG754" s="168" t="s">
        <v>33</v>
      </c>
      <c r="AH754" s="168" t="s">
        <v>260</v>
      </c>
      <c r="AI754" s="168" t="s">
        <v>170</v>
      </c>
      <c r="AJ754" s="168"/>
    </row>
    <row r="755" spans="2:36" ht="52" x14ac:dyDescent="0.3">
      <c r="B755" s="167"/>
      <c r="C755" s="167"/>
      <c r="D755" s="167"/>
      <c r="E755" s="166"/>
      <c r="F755" s="166"/>
      <c r="G755" s="166"/>
      <c r="H755" s="167"/>
      <c r="I755" s="167"/>
      <c r="J755" s="12" t="s">
        <v>116</v>
      </c>
      <c r="K755" s="8" t="s">
        <v>117</v>
      </c>
      <c r="L755" s="8" t="s">
        <v>85</v>
      </c>
      <c r="M755" s="8">
        <v>2</v>
      </c>
      <c r="N755" s="168"/>
      <c r="O755" s="167"/>
      <c r="P755" s="167"/>
      <c r="Q755" s="167"/>
      <c r="R755" s="170"/>
      <c r="S755" s="170"/>
      <c r="T755" s="171"/>
      <c r="U755" s="171"/>
      <c r="V755" s="173"/>
      <c r="W755" s="173"/>
      <c r="X755" s="173"/>
      <c r="Y755" s="173"/>
      <c r="Z755" s="173"/>
      <c r="AA755" s="173"/>
      <c r="AB755" s="173"/>
      <c r="AC755" s="168"/>
      <c r="AD755" s="175"/>
      <c r="AE755" s="175"/>
      <c r="AF755" s="167"/>
      <c r="AG755" s="168"/>
      <c r="AH755" s="168"/>
      <c r="AI755" s="168"/>
      <c r="AJ755" s="167"/>
    </row>
    <row r="756" spans="2:36" ht="39" x14ac:dyDescent="0.3">
      <c r="B756" s="167"/>
      <c r="C756" s="167"/>
      <c r="D756" s="167"/>
      <c r="E756" s="166"/>
      <c r="F756" s="166"/>
      <c r="G756" s="166"/>
      <c r="H756" s="167"/>
      <c r="I756" s="167"/>
      <c r="J756" s="12" t="s">
        <v>213</v>
      </c>
      <c r="K756" s="8" t="s">
        <v>118</v>
      </c>
      <c r="L756" s="8" t="s">
        <v>119</v>
      </c>
      <c r="M756" s="8">
        <v>2</v>
      </c>
      <c r="N756" s="168"/>
      <c r="O756" s="167"/>
      <c r="P756" s="167"/>
      <c r="Q756" s="167"/>
      <c r="R756" s="170"/>
      <c r="S756" s="170"/>
      <c r="T756" s="171"/>
      <c r="U756" s="171"/>
      <c r="V756" s="173"/>
      <c r="W756" s="173"/>
      <c r="X756" s="173"/>
      <c r="Y756" s="173"/>
      <c r="Z756" s="173"/>
      <c r="AA756" s="173"/>
      <c r="AB756" s="173"/>
      <c r="AC756" s="168"/>
      <c r="AD756" s="175"/>
      <c r="AE756" s="175"/>
      <c r="AF756" s="167"/>
      <c r="AG756" s="168"/>
      <c r="AH756" s="168"/>
      <c r="AI756" s="168"/>
      <c r="AJ756" s="167"/>
    </row>
    <row r="757" spans="2:36" ht="47.5" customHeight="1" x14ac:dyDescent="0.3">
      <c r="B757" s="167"/>
      <c r="C757" s="167"/>
      <c r="D757" s="167"/>
      <c r="E757" s="166"/>
      <c r="F757" s="166"/>
      <c r="G757" s="166"/>
      <c r="H757" s="167"/>
      <c r="I757" s="167"/>
      <c r="J757" s="12" t="s">
        <v>120</v>
      </c>
      <c r="K757" s="8" t="s">
        <v>121</v>
      </c>
      <c r="L757" s="8" t="s">
        <v>119</v>
      </c>
      <c r="M757" s="53">
        <v>2</v>
      </c>
      <c r="N757" s="168"/>
      <c r="O757" s="167"/>
      <c r="P757" s="167"/>
      <c r="Q757" s="167"/>
      <c r="R757" s="170"/>
      <c r="S757" s="170"/>
      <c r="T757" s="171"/>
      <c r="U757" s="171"/>
      <c r="V757" s="173"/>
      <c r="W757" s="173"/>
      <c r="X757" s="173"/>
      <c r="Y757" s="173"/>
      <c r="Z757" s="173"/>
      <c r="AA757" s="173"/>
      <c r="AB757" s="173"/>
      <c r="AC757" s="168"/>
      <c r="AD757" s="175"/>
      <c r="AE757" s="175"/>
      <c r="AF757" s="167"/>
      <c r="AG757" s="168"/>
      <c r="AH757" s="168"/>
      <c r="AI757" s="168"/>
      <c r="AJ757" s="167"/>
    </row>
    <row r="758" spans="2:36" s="66" customFormat="1" ht="132" customHeight="1" x14ac:dyDescent="0.35">
      <c r="B758" s="179" t="s">
        <v>543</v>
      </c>
      <c r="C758" s="167" t="s">
        <v>559</v>
      </c>
      <c r="D758" s="179" t="s">
        <v>106</v>
      </c>
      <c r="E758" s="182" t="s">
        <v>67</v>
      </c>
      <c r="F758" s="194" t="s">
        <v>134</v>
      </c>
      <c r="G758" s="182" t="s">
        <v>147</v>
      </c>
      <c r="H758" s="199" t="s">
        <v>70</v>
      </c>
      <c r="I758" s="199" t="s">
        <v>79</v>
      </c>
      <c r="J758" s="12" t="s">
        <v>212</v>
      </c>
      <c r="K758" s="8" t="s">
        <v>107</v>
      </c>
      <c r="L758" s="8" t="s">
        <v>86</v>
      </c>
      <c r="M758" s="8">
        <v>40</v>
      </c>
      <c r="N758" s="206" t="s">
        <v>108</v>
      </c>
      <c r="O758" s="166" t="s">
        <v>544</v>
      </c>
      <c r="P758" s="179" t="s">
        <v>75</v>
      </c>
      <c r="Q758" s="179" t="s">
        <v>76</v>
      </c>
      <c r="R758" s="200" t="s">
        <v>77</v>
      </c>
      <c r="S758" s="200" t="s">
        <v>109</v>
      </c>
      <c r="T758" s="203">
        <f>V758+Y758</f>
        <v>119840.01</v>
      </c>
      <c r="U758" s="203" t="s">
        <v>79</v>
      </c>
      <c r="V758" s="211">
        <v>101864.01</v>
      </c>
      <c r="W758" s="391" t="s">
        <v>98</v>
      </c>
      <c r="X758" s="208" t="s">
        <v>98</v>
      </c>
      <c r="Y758" s="391">
        <v>17976</v>
      </c>
      <c r="Z758" s="391" t="s">
        <v>98</v>
      </c>
      <c r="AA758" s="208" t="s">
        <v>98</v>
      </c>
      <c r="AB758" s="208">
        <v>9716.76</v>
      </c>
      <c r="AC758" s="191" t="s">
        <v>149</v>
      </c>
      <c r="AD758" s="189" t="s">
        <v>79</v>
      </c>
      <c r="AE758" s="189">
        <f>V758+Y758</f>
        <v>119840.01</v>
      </c>
      <c r="AF758" s="191" t="s">
        <v>79</v>
      </c>
      <c r="AG758" s="191" t="s">
        <v>33</v>
      </c>
      <c r="AH758" s="191" t="s">
        <v>178</v>
      </c>
      <c r="AI758" s="191" t="s">
        <v>730</v>
      </c>
      <c r="AJ758" s="191"/>
    </row>
    <row r="759" spans="2:36" s="66" customFormat="1" ht="86.15" customHeight="1" x14ac:dyDescent="0.35">
      <c r="B759" s="180"/>
      <c r="C759" s="167"/>
      <c r="D759" s="180"/>
      <c r="E759" s="183"/>
      <c r="F759" s="183"/>
      <c r="G759" s="183"/>
      <c r="H759" s="180"/>
      <c r="I759" s="180"/>
      <c r="J759" s="12" t="s">
        <v>111</v>
      </c>
      <c r="K759" s="8" t="s">
        <v>112</v>
      </c>
      <c r="L759" s="8" t="s">
        <v>85</v>
      </c>
      <c r="M759" s="96">
        <v>1</v>
      </c>
      <c r="N759" s="192"/>
      <c r="O759" s="166"/>
      <c r="P759" s="180"/>
      <c r="Q759" s="180"/>
      <c r="R759" s="201"/>
      <c r="S759" s="201"/>
      <c r="T759" s="204"/>
      <c r="U759" s="204"/>
      <c r="V759" s="212"/>
      <c r="W759" s="392"/>
      <c r="X759" s="209"/>
      <c r="Y759" s="392"/>
      <c r="Z759" s="392"/>
      <c r="AA759" s="209"/>
      <c r="AB759" s="209"/>
      <c r="AC759" s="192"/>
      <c r="AD759" s="187"/>
      <c r="AE759" s="187"/>
      <c r="AF759" s="180"/>
      <c r="AG759" s="192"/>
      <c r="AH759" s="192"/>
      <c r="AI759" s="192"/>
      <c r="AJ759" s="180"/>
    </row>
    <row r="760" spans="2:36" s="66" customFormat="1" ht="59.15" customHeight="1" x14ac:dyDescent="0.35">
      <c r="B760" s="181"/>
      <c r="C760" s="167"/>
      <c r="D760" s="181"/>
      <c r="E760" s="184"/>
      <c r="F760" s="184"/>
      <c r="G760" s="184"/>
      <c r="H760" s="181"/>
      <c r="I760" s="181"/>
      <c r="J760" s="12" t="s">
        <v>127</v>
      </c>
      <c r="K760" s="8" t="s">
        <v>128</v>
      </c>
      <c r="L760" s="8" t="s">
        <v>85</v>
      </c>
      <c r="M760" s="8">
        <v>56</v>
      </c>
      <c r="N760" s="193"/>
      <c r="O760" s="166"/>
      <c r="P760" s="181"/>
      <c r="Q760" s="181"/>
      <c r="R760" s="202"/>
      <c r="S760" s="202"/>
      <c r="T760" s="205"/>
      <c r="U760" s="205"/>
      <c r="V760" s="213"/>
      <c r="W760" s="393"/>
      <c r="X760" s="210"/>
      <c r="Y760" s="393"/>
      <c r="Z760" s="393"/>
      <c r="AA760" s="210"/>
      <c r="AB760" s="210"/>
      <c r="AC760" s="193"/>
      <c r="AD760" s="188"/>
      <c r="AE760" s="188"/>
      <c r="AF760" s="181"/>
      <c r="AG760" s="193"/>
      <c r="AH760" s="193"/>
      <c r="AI760" s="193"/>
      <c r="AJ760" s="181"/>
    </row>
    <row r="761" spans="2:36" s="66" customFormat="1" ht="132" customHeight="1" x14ac:dyDescent="0.35">
      <c r="B761" s="179" t="s">
        <v>545</v>
      </c>
      <c r="C761" s="167" t="s">
        <v>560</v>
      </c>
      <c r="D761" s="179" t="s">
        <v>106</v>
      </c>
      <c r="E761" s="182" t="s">
        <v>67</v>
      </c>
      <c r="F761" s="194" t="s">
        <v>134</v>
      </c>
      <c r="G761" s="182" t="s">
        <v>147</v>
      </c>
      <c r="H761" s="199" t="s">
        <v>70</v>
      </c>
      <c r="I761" s="199" t="s">
        <v>79</v>
      </c>
      <c r="J761" s="12" t="s">
        <v>212</v>
      </c>
      <c r="K761" s="8" t="s">
        <v>107</v>
      </c>
      <c r="L761" s="8" t="s">
        <v>86</v>
      </c>
      <c r="M761" s="8">
        <v>40</v>
      </c>
      <c r="N761" s="206" t="s">
        <v>108</v>
      </c>
      <c r="O761" s="166" t="s">
        <v>544</v>
      </c>
      <c r="P761" s="179" t="s">
        <v>75</v>
      </c>
      <c r="Q761" s="179" t="s">
        <v>76</v>
      </c>
      <c r="R761" s="200" t="s">
        <v>77</v>
      </c>
      <c r="S761" s="200" t="s">
        <v>109</v>
      </c>
      <c r="T761" s="203">
        <f>V761+Y761</f>
        <v>47668.490000000005</v>
      </c>
      <c r="U761" s="203" t="s">
        <v>79</v>
      </c>
      <c r="V761" s="211">
        <v>40518.22</v>
      </c>
      <c r="W761" s="211" t="s">
        <v>98</v>
      </c>
      <c r="X761" s="208" t="s">
        <v>98</v>
      </c>
      <c r="Y761" s="211">
        <v>7150.27</v>
      </c>
      <c r="Z761" s="211" t="s">
        <v>98</v>
      </c>
      <c r="AA761" s="208" t="s">
        <v>98</v>
      </c>
      <c r="AB761" s="208">
        <v>3865.02</v>
      </c>
      <c r="AC761" s="191" t="s">
        <v>149</v>
      </c>
      <c r="AD761" s="189" t="s">
        <v>79</v>
      </c>
      <c r="AE761" s="189">
        <f>V761+Y761</f>
        <v>47668.490000000005</v>
      </c>
      <c r="AF761" s="191" t="s">
        <v>79</v>
      </c>
      <c r="AG761" s="191" t="s">
        <v>33</v>
      </c>
      <c r="AH761" s="191" t="s">
        <v>178</v>
      </c>
      <c r="AI761" s="191" t="s">
        <v>162</v>
      </c>
      <c r="AJ761" s="191"/>
    </row>
    <row r="762" spans="2:36" s="66" customFormat="1" ht="86.15" customHeight="1" x14ac:dyDescent="0.35">
      <c r="B762" s="180"/>
      <c r="C762" s="167"/>
      <c r="D762" s="180"/>
      <c r="E762" s="183"/>
      <c r="F762" s="183"/>
      <c r="G762" s="183"/>
      <c r="H762" s="180"/>
      <c r="I762" s="180"/>
      <c r="J762" s="12" t="s">
        <v>111</v>
      </c>
      <c r="K762" s="8" t="s">
        <v>112</v>
      </c>
      <c r="L762" s="8" t="s">
        <v>85</v>
      </c>
      <c r="M762" s="8">
        <v>1</v>
      </c>
      <c r="N762" s="192"/>
      <c r="O762" s="166"/>
      <c r="P762" s="180"/>
      <c r="Q762" s="180"/>
      <c r="R762" s="201"/>
      <c r="S762" s="201"/>
      <c r="T762" s="204"/>
      <c r="U762" s="204"/>
      <c r="V762" s="212"/>
      <c r="W762" s="212"/>
      <c r="X762" s="209"/>
      <c r="Y762" s="212"/>
      <c r="Z762" s="212"/>
      <c r="AA762" s="209"/>
      <c r="AB762" s="209"/>
      <c r="AC762" s="192"/>
      <c r="AD762" s="187"/>
      <c r="AE762" s="187"/>
      <c r="AF762" s="180"/>
      <c r="AG762" s="192"/>
      <c r="AH762" s="192"/>
      <c r="AI762" s="192"/>
      <c r="AJ762" s="180"/>
    </row>
    <row r="763" spans="2:36" s="66" customFormat="1" ht="59.15" customHeight="1" x14ac:dyDescent="0.35">
      <c r="B763" s="181"/>
      <c r="C763" s="167"/>
      <c r="D763" s="181"/>
      <c r="E763" s="184"/>
      <c r="F763" s="184"/>
      <c r="G763" s="184"/>
      <c r="H763" s="181"/>
      <c r="I763" s="181"/>
      <c r="J763" s="12" t="s">
        <v>127</v>
      </c>
      <c r="K763" s="8" t="s">
        <v>128</v>
      </c>
      <c r="L763" s="8" t="s">
        <v>85</v>
      </c>
      <c r="M763" s="8">
        <v>45</v>
      </c>
      <c r="N763" s="193"/>
      <c r="O763" s="166"/>
      <c r="P763" s="181"/>
      <c r="Q763" s="181"/>
      <c r="R763" s="202"/>
      <c r="S763" s="202"/>
      <c r="T763" s="205"/>
      <c r="U763" s="205"/>
      <c r="V763" s="213"/>
      <c r="W763" s="213"/>
      <c r="X763" s="210"/>
      <c r="Y763" s="213"/>
      <c r="Z763" s="213"/>
      <c r="AA763" s="210"/>
      <c r="AB763" s="210"/>
      <c r="AC763" s="193"/>
      <c r="AD763" s="188"/>
      <c r="AE763" s="188"/>
      <c r="AF763" s="181"/>
      <c r="AG763" s="193"/>
      <c r="AH763" s="193"/>
      <c r="AI763" s="193"/>
      <c r="AJ763" s="181"/>
    </row>
    <row r="764" spans="2:36" s="66" customFormat="1" ht="132" customHeight="1" x14ac:dyDescent="0.35">
      <c r="B764" s="179" t="s">
        <v>546</v>
      </c>
      <c r="C764" s="167" t="s">
        <v>561</v>
      </c>
      <c r="D764" s="179" t="s">
        <v>106</v>
      </c>
      <c r="E764" s="182" t="s">
        <v>67</v>
      </c>
      <c r="F764" s="194" t="s">
        <v>134</v>
      </c>
      <c r="G764" s="182" t="s">
        <v>147</v>
      </c>
      <c r="H764" s="199" t="s">
        <v>70</v>
      </c>
      <c r="I764" s="199" t="s">
        <v>79</v>
      </c>
      <c r="J764" s="12" t="s">
        <v>212</v>
      </c>
      <c r="K764" s="8" t="s">
        <v>107</v>
      </c>
      <c r="L764" s="8" t="s">
        <v>86</v>
      </c>
      <c r="M764" s="8">
        <v>40</v>
      </c>
      <c r="N764" s="206" t="s">
        <v>108</v>
      </c>
      <c r="O764" s="166" t="s">
        <v>544</v>
      </c>
      <c r="P764" s="179" t="s">
        <v>75</v>
      </c>
      <c r="Q764" s="179" t="s">
        <v>76</v>
      </c>
      <c r="R764" s="200" t="s">
        <v>77</v>
      </c>
      <c r="S764" s="200" t="s">
        <v>109</v>
      </c>
      <c r="T764" s="203">
        <f>V764+Y764</f>
        <v>54570</v>
      </c>
      <c r="U764" s="203" t="s">
        <v>79</v>
      </c>
      <c r="V764" s="211">
        <v>46384.5</v>
      </c>
      <c r="W764" s="211" t="s">
        <v>98</v>
      </c>
      <c r="X764" s="208" t="s">
        <v>98</v>
      </c>
      <c r="Y764" s="211">
        <v>8185.5</v>
      </c>
      <c r="Z764" s="211" t="s">
        <v>98</v>
      </c>
      <c r="AA764" s="208" t="s">
        <v>98</v>
      </c>
      <c r="AB764" s="208">
        <v>4424.59</v>
      </c>
      <c r="AC764" s="191" t="s">
        <v>149</v>
      </c>
      <c r="AD764" s="189" t="s">
        <v>79</v>
      </c>
      <c r="AE764" s="189">
        <f>V764+Y764</f>
        <v>54570</v>
      </c>
      <c r="AF764" s="191" t="s">
        <v>79</v>
      </c>
      <c r="AG764" s="191" t="s">
        <v>33</v>
      </c>
      <c r="AH764" s="191" t="s">
        <v>178</v>
      </c>
      <c r="AI764" s="191" t="s">
        <v>162</v>
      </c>
      <c r="AJ764" s="191"/>
    </row>
    <row r="765" spans="2:36" s="66" customFormat="1" ht="86.15" customHeight="1" x14ac:dyDescent="0.35">
      <c r="B765" s="180"/>
      <c r="C765" s="167"/>
      <c r="D765" s="180"/>
      <c r="E765" s="183"/>
      <c r="F765" s="183"/>
      <c r="G765" s="183"/>
      <c r="H765" s="180"/>
      <c r="I765" s="180"/>
      <c r="J765" s="12" t="s">
        <v>111</v>
      </c>
      <c r="K765" s="8" t="s">
        <v>112</v>
      </c>
      <c r="L765" s="8" t="s">
        <v>85</v>
      </c>
      <c r="M765" s="8">
        <v>1</v>
      </c>
      <c r="N765" s="192"/>
      <c r="O765" s="166"/>
      <c r="P765" s="180"/>
      <c r="Q765" s="180"/>
      <c r="R765" s="201"/>
      <c r="S765" s="201"/>
      <c r="T765" s="204"/>
      <c r="U765" s="204"/>
      <c r="V765" s="212"/>
      <c r="W765" s="212"/>
      <c r="X765" s="209"/>
      <c r="Y765" s="212"/>
      <c r="Z765" s="212"/>
      <c r="AA765" s="209"/>
      <c r="AB765" s="209"/>
      <c r="AC765" s="192"/>
      <c r="AD765" s="187"/>
      <c r="AE765" s="187"/>
      <c r="AF765" s="180"/>
      <c r="AG765" s="192"/>
      <c r="AH765" s="192"/>
      <c r="AI765" s="192"/>
      <c r="AJ765" s="180"/>
    </row>
    <row r="766" spans="2:36" s="66" customFormat="1" ht="59.15" customHeight="1" x14ac:dyDescent="0.35">
      <c r="B766" s="181"/>
      <c r="C766" s="167"/>
      <c r="D766" s="181"/>
      <c r="E766" s="184"/>
      <c r="F766" s="184"/>
      <c r="G766" s="184"/>
      <c r="H766" s="181"/>
      <c r="I766" s="181"/>
      <c r="J766" s="12" t="s">
        <v>127</v>
      </c>
      <c r="K766" s="8" t="s">
        <v>128</v>
      </c>
      <c r="L766" s="8" t="s">
        <v>85</v>
      </c>
      <c r="M766" s="8">
        <v>30</v>
      </c>
      <c r="N766" s="193"/>
      <c r="O766" s="166"/>
      <c r="P766" s="181"/>
      <c r="Q766" s="181"/>
      <c r="R766" s="202"/>
      <c r="S766" s="202"/>
      <c r="T766" s="205"/>
      <c r="U766" s="205"/>
      <c r="V766" s="213"/>
      <c r="W766" s="213"/>
      <c r="X766" s="210"/>
      <c r="Y766" s="213"/>
      <c r="Z766" s="213"/>
      <c r="AA766" s="210"/>
      <c r="AB766" s="210"/>
      <c r="AC766" s="193"/>
      <c r="AD766" s="188"/>
      <c r="AE766" s="188"/>
      <c r="AF766" s="181"/>
      <c r="AG766" s="193"/>
      <c r="AH766" s="193"/>
      <c r="AI766" s="193"/>
      <c r="AJ766" s="181"/>
    </row>
    <row r="767" spans="2:36" s="66" customFormat="1" ht="132" customHeight="1" x14ac:dyDescent="0.35">
      <c r="B767" s="179" t="s">
        <v>547</v>
      </c>
      <c r="C767" s="167" t="s">
        <v>562</v>
      </c>
      <c r="D767" s="179" t="s">
        <v>106</v>
      </c>
      <c r="E767" s="182" t="s">
        <v>67</v>
      </c>
      <c r="F767" s="194" t="s">
        <v>134</v>
      </c>
      <c r="G767" s="182" t="s">
        <v>147</v>
      </c>
      <c r="H767" s="199" t="s">
        <v>70</v>
      </c>
      <c r="I767" s="199" t="s">
        <v>79</v>
      </c>
      <c r="J767" s="12" t="s">
        <v>212</v>
      </c>
      <c r="K767" s="8" t="s">
        <v>107</v>
      </c>
      <c r="L767" s="8" t="s">
        <v>86</v>
      </c>
      <c r="M767" s="8">
        <v>40</v>
      </c>
      <c r="N767" s="206" t="s">
        <v>108</v>
      </c>
      <c r="O767" s="166" t="s">
        <v>544</v>
      </c>
      <c r="P767" s="179" t="s">
        <v>75</v>
      </c>
      <c r="Q767" s="179" t="s">
        <v>76</v>
      </c>
      <c r="R767" s="200" t="s">
        <v>77</v>
      </c>
      <c r="S767" s="200" t="s">
        <v>109</v>
      </c>
      <c r="T767" s="203">
        <f>V767+Y767</f>
        <v>109782</v>
      </c>
      <c r="U767" s="203" t="s">
        <v>79</v>
      </c>
      <c r="V767" s="211">
        <v>93314.7</v>
      </c>
      <c r="W767" s="211" t="s">
        <v>98</v>
      </c>
      <c r="X767" s="208" t="s">
        <v>98</v>
      </c>
      <c r="Y767" s="211">
        <v>16467.3</v>
      </c>
      <c r="Z767" s="211" t="s">
        <v>98</v>
      </c>
      <c r="AA767" s="208" t="s">
        <v>98</v>
      </c>
      <c r="AB767" s="208">
        <v>8901.24</v>
      </c>
      <c r="AC767" s="191" t="s">
        <v>149</v>
      </c>
      <c r="AD767" s="189" t="s">
        <v>79</v>
      </c>
      <c r="AE767" s="189">
        <f>V767+Y767</f>
        <v>109782</v>
      </c>
      <c r="AF767" s="191" t="s">
        <v>79</v>
      </c>
      <c r="AG767" s="191" t="s">
        <v>33</v>
      </c>
      <c r="AH767" s="191" t="s">
        <v>178</v>
      </c>
      <c r="AI767" s="191" t="s">
        <v>162</v>
      </c>
      <c r="AJ767" s="191"/>
    </row>
    <row r="768" spans="2:36" s="66" customFormat="1" ht="86.15" customHeight="1" x14ac:dyDescent="0.35">
      <c r="B768" s="180"/>
      <c r="C768" s="167"/>
      <c r="D768" s="180"/>
      <c r="E768" s="183"/>
      <c r="F768" s="183"/>
      <c r="G768" s="183"/>
      <c r="H768" s="180"/>
      <c r="I768" s="180"/>
      <c r="J768" s="12" t="s">
        <v>111</v>
      </c>
      <c r="K768" s="8" t="s">
        <v>112</v>
      </c>
      <c r="L768" s="8" t="s">
        <v>85</v>
      </c>
      <c r="M768" s="8">
        <v>1</v>
      </c>
      <c r="N768" s="192"/>
      <c r="O768" s="166"/>
      <c r="P768" s="180"/>
      <c r="Q768" s="180"/>
      <c r="R768" s="201"/>
      <c r="S768" s="201"/>
      <c r="T768" s="204"/>
      <c r="U768" s="204"/>
      <c r="V768" s="212"/>
      <c r="W768" s="212"/>
      <c r="X768" s="209"/>
      <c r="Y768" s="212"/>
      <c r="Z768" s="212"/>
      <c r="AA768" s="209"/>
      <c r="AB768" s="209"/>
      <c r="AC768" s="192"/>
      <c r="AD768" s="187"/>
      <c r="AE768" s="187"/>
      <c r="AF768" s="180"/>
      <c r="AG768" s="192"/>
      <c r="AH768" s="192"/>
      <c r="AI768" s="192"/>
      <c r="AJ768" s="180"/>
    </row>
    <row r="769" spans="2:36" s="66" customFormat="1" ht="59.15" customHeight="1" x14ac:dyDescent="0.35">
      <c r="B769" s="181"/>
      <c r="C769" s="167"/>
      <c r="D769" s="181"/>
      <c r="E769" s="184"/>
      <c r="F769" s="184"/>
      <c r="G769" s="184"/>
      <c r="H769" s="181"/>
      <c r="I769" s="181"/>
      <c r="J769" s="12" t="s">
        <v>127</v>
      </c>
      <c r="K769" s="8" t="s">
        <v>128</v>
      </c>
      <c r="L769" s="8" t="s">
        <v>85</v>
      </c>
      <c r="M769" s="8">
        <v>27</v>
      </c>
      <c r="N769" s="193"/>
      <c r="O769" s="166"/>
      <c r="P769" s="181"/>
      <c r="Q769" s="181"/>
      <c r="R769" s="202"/>
      <c r="S769" s="202"/>
      <c r="T769" s="205"/>
      <c r="U769" s="205"/>
      <c r="V769" s="213"/>
      <c r="W769" s="213"/>
      <c r="X769" s="210"/>
      <c r="Y769" s="213"/>
      <c r="Z769" s="213"/>
      <c r="AA769" s="210"/>
      <c r="AB769" s="210"/>
      <c r="AC769" s="193"/>
      <c r="AD769" s="188"/>
      <c r="AE769" s="188"/>
      <c r="AF769" s="181"/>
      <c r="AG769" s="193"/>
      <c r="AH769" s="193"/>
      <c r="AI769" s="193"/>
      <c r="AJ769" s="181"/>
    </row>
    <row r="770" spans="2:36" s="66" customFormat="1" ht="132" customHeight="1" x14ac:dyDescent="0.35">
      <c r="B770" s="179" t="s">
        <v>548</v>
      </c>
      <c r="C770" s="167" t="s">
        <v>563</v>
      </c>
      <c r="D770" s="179" t="s">
        <v>106</v>
      </c>
      <c r="E770" s="182" t="s">
        <v>67</v>
      </c>
      <c r="F770" s="194" t="s">
        <v>134</v>
      </c>
      <c r="G770" s="182" t="s">
        <v>147</v>
      </c>
      <c r="H770" s="199" t="s">
        <v>70</v>
      </c>
      <c r="I770" s="199" t="s">
        <v>79</v>
      </c>
      <c r="J770" s="12" t="s">
        <v>212</v>
      </c>
      <c r="K770" s="8" t="s">
        <v>107</v>
      </c>
      <c r="L770" s="8" t="s">
        <v>86</v>
      </c>
      <c r="M770" s="8">
        <v>40</v>
      </c>
      <c r="N770" s="206" t="s">
        <v>108</v>
      </c>
      <c r="O770" s="166" t="s">
        <v>544</v>
      </c>
      <c r="P770" s="179" t="s">
        <v>75</v>
      </c>
      <c r="Q770" s="179" t="s">
        <v>76</v>
      </c>
      <c r="R770" s="200" t="s">
        <v>77</v>
      </c>
      <c r="S770" s="200" t="s">
        <v>109</v>
      </c>
      <c r="T770" s="203">
        <f>V770+Y770</f>
        <v>72225</v>
      </c>
      <c r="U770" s="203" t="s">
        <v>79</v>
      </c>
      <c r="V770" s="211">
        <v>61391.25</v>
      </c>
      <c r="W770" s="211" t="s">
        <v>98</v>
      </c>
      <c r="X770" s="208" t="s">
        <v>98</v>
      </c>
      <c r="Y770" s="211">
        <v>10833.75</v>
      </c>
      <c r="Z770" s="211" t="s">
        <v>98</v>
      </c>
      <c r="AA770" s="208" t="s">
        <v>98</v>
      </c>
      <c r="AB770" s="208">
        <v>5856.08</v>
      </c>
      <c r="AC770" s="191" t="s">
        <v>149</v>
      </c>
      <c r="AD770" s="189" t="s">
        <v>79</v>
      </c>
      <c r="AE770" s="189">
        <f>V770+Y770</f>
        <v>72225</v>
      </c>
      <c r="AF770" s="191" t="s">
        <v>79</v>
      </c>
      <c r="AG770" s="191" t="s">
        <v>33</v>
      </c>
      <c r="AH770" s="191" t="s">
        <v>178</v>
      </c>
      <c r="AI770" s="191" t="s">
        <v>162</v>
      </c>
      <c r="AJ770" s="191"/>
    </row>
    <row r="771" spans="2:36" s="66" customFormat="1" ht="86.15" customHeight="1" x14ac:dyDescent="0.35">
      <c r="B771" s="180"/>
      <c r="C771" s="167"/>
      <c r="D771" s="180"/>
      <c r="E771" s="183"/>
      <c r="F771" s="183"/>
      <c r="G771" s="183"/>
      <c r="H771" s="180"/>
      <c r="I771" s="180"/>
      <c r="J771" s="12" t="s">
        <v>111</v>
      </c>
      <c r="K771" s="8" t="s">
        <v>112</v>
      </c>
      <c r="L771" s="8" t="s">
        <v>85</v>
      </c>
      <c r="M771" s="8">
        <v>1</v>
      </c>
      <c r="N771" s="192"/>
      <c r="O771" s="166"/>
      <c r="P771" s="180"/>
      <c r="Q771" s="180"/>
      <c r="R771" s="201"/>
      <c r="S771" s="201"/>
      <c r="T771" s="204"/>
      <c r="U771" s="204"/>
      <c r="V771" s="212"/>
      <c r="W771" s="212"/>
      <c r="X771" s="209"/>
      <c r="Y771" s="212"/>
      <c r="Z771" s="212"/>
      <c r="AA771" s="209"/>
      <c r="AB771" s="209"/>
      <c r="AC771" s="192"/>
      <c r="AD771" s="187"/>
      <c r="AE771" s="187"/>
      <c r="AF771" s="180"/>
      <c r="AG771" s="192"/>
      <c r="AH771" s="192"/>
      <c r="AI771" s="192"/>
      <c r="AJ771" s="180"/>
    </row>
    <row r="772" spans="2:36" s="66" customFormat="1" ht="59.15" customHeight="1" x14ac:dyDescent="0.35">
      <c r="B772" s="181"/>
      <c r="C772" s="167"/>
      <c r="D772" s="181"/>
      <c r="E772" s="184"/>
      <c r="F772" s="184"/>
      <c r="G772" s="184"/>
      <c r="H772" s="181"/>
      <c r="I772" s="181"/>
      <c r="J772" s="12" t="s">
        <v>127</v>
      </c>
      <c r="K772" s="8" t="s">
        <v>128</v>
      </c>
      <c r="L772" s="8" t="s">
        <v>85</v>
      </c>
      <c r="M772" s="8">
        <v>45</v>
      </c>
      <c r="N772" s="193"/>
      <c r="O772" s="166"/>
      <c r="P772" s="181"/>
      <c r="Q772" s="181"/>
      <c r="R772" s="202"/>
      <c r="S772" s="202"/>
      <c r="T772" s="205"/>
      <c r="U772" s="205"/>
      <c r="V772" s="213"/>
      <c r="W772" s="213"/>
      <c r="X772" s="210"/>
      <c r="Y772" s="213"/>
      <c r="Z772" s="213"/>
      <c r="AA772" s="210"/>
      <c r="AB772" s="210"/>
      <c r="AC772" s="193"/>
      <c r="AD772" s="188"/>
      <c r="AE772" s="188"/>
      <c r="AF772" s="181"/>
      <c r="AG772" s="193"/>
      <c r="AH772" s="193"/>
      <c r="AI772" s="193"/>
      <c r="AJ772" s="181"/>
    </row>
    <row r="773" spans="2:36" s="66" customFormat="1" ht="132" customHeight="1" x14ac:dyDescent="0.35">
      <c r="B773" s="179" t="s">
        <v>549</v>
      </c>
      <c r="C773" s="167" t="s">
        <v>564</v>
      </c>
      <c r="D773" s="179" t="s">
        <v>106</v>
      </c>
      <c r="E773" s="182" t="s">
        <v>67</v>
      </c>
      <c r="F773" s="194" t="s">
        <v>134</v>
      </c>
      <c r="G773" s="182" t="s">
        <v>147</v>
      </c>
      <c r="H773" s="199" t="s">
        <v>70</v>
      </c>
      <c r="I773" s="199" t="s">
        <v>79</v>
      </c>
      <c r="J773" s="12" t="s">
        <v>212</v>
      </c>
      <c r="K773" s="8" t="s">
        <v>107</v>
      </c>
      <c r="L773" s="8" t="s">
        <v>86</v>
      </c>
      <c r="M773" s="8">
        <v>40</v>
      </c>
      <c r="N773" s="206" t="s">
        <v>108</v>
      </c>
      <c r="O773" s="166" t="s">
        <v>544</v>
      </c>
      <c r="P773" s="179" t="s">
        <v>75</v>
      </c>
      <c r="Q773" s="179" t="s">
        <v>76</v>
      </c>
      <c r="R773" s="200" t="s">
        <v>77</v>
      </c>
      <c r="S773" s="200" t="s">
        <v>109</v>
      </c>
      <c r="T773" s="203">
        <f>V773+Y773</f>
        <v>38520</v>
      </c>
      <c r="U773" s="203" t="s">
        <v>79</v>
      </c>
      <c r="V773" s="211">
        <v>32742</v>
      </c>
      <c r="W773" s="211" t="s">
        <v>98</v>
      </c>
      <c r="X773" s="208" t="s">
        <v>98</v>
      </c>
      <c r="Y773" s="211">
        <v>5778</v>
      </c>
      <c r="Z773" s="211" t="s">
        <v>98</v>
      </c>
      <c r="AA773" s="208" t="s">
        <v>98</v>
      </c>
      <c r="AB773" s="208">
        <v>3123.24</v>
      </c>
      <c r="AC773" s="191" t="s">
        <v>149</v>
      </c>
      <c r="AD773" s="189" t="s">
        <v>79</v>
      </c>
      <c r="AE773" s="189">
        <f>V773+Y773</f>
        <v>38520</v>
      </c>
      <c r="AF773" s="191" t="s">
        <v>79</v>
      </c>
      <c r="AG773" s="191" t="s">
        <v>33</v>
      </c>
      <c r="AH773" s="168" t="s">
        <v>162</v>
      </c>
      <c r="AI773" s="168" t="s">
        <v>164</v>
      </c>
      <c r="AJ773" s="191"/>
    </row>
    <row r="774" spans="2:36" s="66" customFormat="1" ht="86.15" customHeight="1" x14ac:dyDescent="0.35">
      <c r="B774" s="180"/>
      <c r="C774" s="167"/>
      <c r="D774" s="180"/>
      <c r="E774" s="183"/>
      <c r="F774" s="183"/>
      <c r="G774" s="183"/>
      <c r="H774" s="180"/>
      <c r="I774" s="180"/>
      <c r="J774" s="12" t="s">
        <v>111</v>
      </c>
      <c r="K774" s="8" t="s">
        <v>112</v>
      </c>
      <c r="L774" s="8" t="s">
        <v>85</v>
      </c>
      <c r="M774" s="8">
        <v>1</v>
      </c>
      <c r="N774" s="192"/>
      <c r="O774" s="166"/>
      <c r="P774" s="180"/>
      <c r="Q774" s="180"/>
      <c r="R774" s="201"/>
      <c r="S774" s="201"/>
      <c r="T774" s="204"/>
      <c r="U774" s="204"/>
      <c r="V774" s="212"/>
      <c r="W774" s="212"/>
      <c r="X774" s="209"/>
      <c r="Y774" s="212"/>
      <c r="Z774" s="212"/>
      <c r="AA774" s="209"/>
      <c r="AB774" s="209"/>
      <c r="AC774" s="192"/>
      <c r="AD774" s="187"/>
      <c r="AE774" s="187"/>
      <c r="AF774" s="180"/>
      <c r="AG774" s="192"/>
      <c r="AH774" s="168"/>
      <c r="AI774" s="168"/>
      <c r="AJ774" s="180"/>
    </row>
    <row r="775" spans="2:36" s="66" customFormat="1" ht="59.15" customHeight="1" x14ac:dyDescent="0.35">
      <c r="B775" s="181"/>
      <c r="C775" s="167"/>
      <c r="D775" s="181"/>
      <c r="E775" s="184"/>
      <c r="F775" s="184"/>
      <c r="G775" s="184"/>
      <c r="H775" s="181"/>
      <c r="I775" s="181"/>
      <c r="J775" s="12" t="s">
        <v>127</v>
      </c>
      <c r="K775" s="8" t="s">
        <v>128</v>
      </c>
      <c r="L775" s="8" t="s">
        <v>85</v>
      </c>
      <c r="M775" s="8">
        <v>36</v>
      </c>
      <c r="N775" s="193"/>
      <c r="O775" s="166"/>
      <c r="P775" s="181"/>
      <c r="Q775" s="181"/>
      <c r="R775" s="202"/>
      <c r="S775" s="202"/>
      <c r="T775" s="205"/>
      <c r="U775" s="205"/>
      <c r="V775" s="213"/>
      <c r="W775" s="213"/>
      <c r="X775" s="210"/>
      <c r="Y775" s="213"/>
      <c r="Z775" s="213"/>
      <c r="AA775" s="210"/>
      <c r="AB775" s="210"/>
      <c r="AC775" s="193"/>
      <c r="AD775" s="188"/>
      <c r="AE775" s="188"/>
      <c r="AF775" s="181"/>
      <c r="AG775" s="193"/>
      <c r="AH775" s="168"/>
      <c r="AI775" s="168"/>
      <c r="AJ775" s="181"/>
    </row>
    <row r="776" spans="2:36" s="66" customFormat="1" ht="132" customHeight="1" x14ac:dyDescent="0.35">
      <c r="B776" s="179" t="s">
        <v>550</v>
      </c>
      <c r="C776" s="167" t="s">
        <v>565</v>
      </c>
      <c r="D776" s="179" t="s">
        <v>106</v>
      </c>
      <c r="E776" s="182" t="s">
        <v>67</v>
      </c>
      <c r="F776" s="194" t="s">
        <v>134</v>
      </c>
      <c r="G776" s="182" t="s">
        <v>147</v>
      </c>
      <c r="H776" s="199" t="s">
        <v>70</v>
      </c>
      <c r="I776" s="199" t="s">
        <v>79</v>
      </c>
      <c r="J776" s="12" t="s">
        <v>212</v>
      </c>
      <c r="K776" s="8" t="s">
        <v>107</v>
      </c>
      <c r="L776" s="8" t="s">
        <v>86</v>
      </c>
      <c r="M776" s="8">
        <v>40</v>
      </c>
      <c r="N776" s="206" t="s">
        <v>108</v>
      </c>
      <c r="O776" s="166" t="s">
        <v>544</v>
      </c>
      <c r="P776" s="179" t="s">
        <v>75</v>
      </c>
      <c r="Q776" s="179" t="s">
        <v>76</v>
      </c>
      <c r="R776" s="200" t="s">
        <v>77</v>
      </c>
      <c r="S776" s="200" t="s">
        <v>109</v>
      </c>
      <c r="T776" s="203">
        <f>V776+Y776</f>
        <v>68480.009999999995</v>
      </c>
      <c r="U776" s="203" t="s">
        <v>79</v>
      </c>
      <c r="V776" s="211">
        <v>58208</v>
      </c>
      <c r="W776" s="211" t="s">
        <v>98</v>
      </c>
      <c r="X776" s="208" t="s">
        <v>98</v>
      </c>
      <c r="Y776" s="211">
        <v>10272.01</v>
      </c>
      <c r="Z776" s="211" t="s">
        <v>98</v>
      </c>
      <c r="AA776" s="208" t="s">
        <v>98</v>
      </c>
      <c r="AB776" s="208">
        <v>5552.43</v>
      </c>
      <c r="AC776" s="191" t="s">
        <v>149</v>
      </c>
      <c r="AD776" s="189" t="s">
        <v>79</v>
      </c>
      <c r="AE776" s="189">
        <f>V776+Y776</f>
        <v>68480.009999999995</v>
      </c>
      <c r="AF776" s="191" t="s">
        <v>79</v>
      </c>
      <c r="AG776" s="191" t="s">
        <v>33</v>
      </c>
      <c r="AH776" s="168" t="s">
        <v>162</v>
      </c>
      <c r="AI776" s="168" t="s">
        <v>164</v>
      </c>
      <c r="AJ776" s="191"/>
    </row>
    <row r="777" spans="2:36" s="66" customFormat="1" ht="86.15" customHeight="1" x14ac:dyDescent="0.35">
      <c r="B777" s="180"/>
      <c r="C777" s="167"/>
      <c r="D777" s="180"/>
      <c r="E777" s="183"/>
      <c r="F777" s="183"/>
      <c r="G777" s="183"/>
      <c r="H777" s="180"/>
      <c r="I777" s="180"/>
      <c r="J777" s="12" t="s">
        <v>111</v>
      </c>
      <c r="K777" s="8" t="s">
        <v>112</v>
      </c>
      <c r="L777" s="8" t="s">
        <v>85</v>
      </c>
      <c r="M777" s="8">
        <v>1</v>
      </c>
      <c r="N777" s="192"/>
      <c r="O777" s="166"/>
      <c r="P777" s="180"/>
      <c r="Q777" s="180"/>
      <c r="R777" s="201"/>
      <c r="S777" s="201"/>
      <c r="T777" s="204"/>
      <c r="U777" s="204"/>
      <c r="V777" s="212"/>
      <c r="W777" s="212"/>
      <c r="X777" s="209"/>
      <c r="Y777" s="212"/>
      <c r="Z777" s="212"/>
      <c r="AA777" s="209"/>
      <c r="AB777" s="209"/>
      <c r="AC777" s="192"/>
      <c r="AD777" s="187"/>
      <c r="AE777" s="187"/>
      <c r="AF777" s="180"/>
      <c r="AG777" s="192"/>
      <c r="AH777" s="168"/>
      <c r="AI777" s="168"/>
      <c r="AJ777" s="180"/>
    </row>
    <row r="778" spans="2:36" s="66" customFormat="1" ht="59.15" customHeight="1" x14ac:dyDescent="0.35">
      <c r="B778" s="181"/>
      <c r="C778" s="167"/>
      <c r="D778" s="181"/>
      <c r="E778" s="184"/>
      <c r="F778" s="184"/>
      <c r="G778" s="184"/>
      <c r="H778" s="181"/>
      <c r="I778" s="181"/>
      <c r="J778" s="12" t="s">
        <v>127</v>
      </c>
      <c r="K778" s="8" t="s">
        <v>128</v>
      </c>
      <c r="L778" s="8" t="s">
        <v>85</v>
      </c>
      <c r="M778" s="8">
        <v>32</v>
      </c>
      <c r="N778" s="193"/>
      <c r="O778" s="166"/>
      <c r="P778" s="181"/>
      <c r="Q778" s="181"/>
      <c r="R778" s="202"/>
      <c r="S778" s="202"/>
      <c r="T778" s="205"/>
      <c r="U778" s="205"/>
      <c r="V778" s="213"/>
      <c r="W778" s="213"/>
      <c r="X778" s="210"/>
      <c r="Y778" s="213"/>
      <c r="Z778" s="213"/>
      <c r="AA778" s="210"/>
      <c r="AB778" s="210"/>
      <c r="AC778" s="193"/>
      <c r="AD778" s="188"/>
      <c r="AE778" s="188"/>
      <c r="AF778" s="181"/>
      <c r="AG778" s="193"/>
      <c r="AH778" s="168"/>
      <c r="AI778" s="168"/>
      <c r="AJ778" s="181"/>
    </row>
    <row r="779" spans="2:36" s="66" customFormat="1" ht="132" customHeight="1" x14ac:dyDescent="0.35">
      <c r="B779" s="179" t="s">
        <v>551</v>
      </c>
      <c r="C779" s="167" t="s">
        <v>566</v>
      </c>
      <c r="D779" s="179" t="s">
        <v>106</v>
      </c>
      <c r="E779" s="182" t="s">
        <v>67</v>
      </c>
      <c r="F779" s="194" t="s">
        <v>134</v>
      </c>
      <c r="G779" s="182" t="s">
        <v>147</v>
      </c>
      <c r="H779" s="199" t="s">
        <v>70</v>
      </c>
      <c r="I779" s="199" t="s">
        <v>79</v>
      </c>
      <c r="J779" s="12" t="s">
        <v>212</v>
      </c>
      <c r="K779" s="8" t="s">
        <v>107</v>
      </c>
      <c r="L779" s="8" t="s">
        <v>86</v>
      </c>
      <c r="M779" s="8">
        <v>40</v>
      </c>
      <c r="N779" s="206" t="s">
        <v>108</v>
      </c>
      <c r="O779" s="166" t="s">
        <v>544</v>
      </c>
      <c r="P779" s="179" t="s">
        <v>75</v>
      </c>
      <c r="Q779" s="179" t="s">
        <v>76</v>
      </c>
      <c r="R779" s="200" t="s">
        <v>77</v>
      </c>
      <c r="S779" s="200" t="s">
        <v>109</v>
      </c>
      <c r="T779" s="203">
        <f>V779+Y779</f>
        <v>27820</v>
      </c>
      <c r="U779" s="203" t="s">
        <v>79</v>
      </c>
      <c r="V779" s="211">
        <v>23647</v>
      </c>
      <c r="W779" s="211" t="s">
        <v>98</v>
      </c>
      <c r="X779" s="208" t="s">
        <v>98</v>
      </c>
      <c r="Y779" s="211">
        <v>4173</v>
      </c>
      <c r="Z779" s="211" t="s">
        <v>98</v>
      </c>
      <c r="AA779" s="208" t="s">
        <v>98</v>
      </c>
      <c r="AB779" s="208">
        <v>2255.6799999999998</v>
      </c>
      <c r="AC779" s="191" t="s">
        <v>149</v>
      </c>
      <c r="AD779" s="189" t="s">
        <v>79</v>
      </c>
      <c r="AE779" s="189">
        <f>V779+Y779</f>
        <v>27820</v>
      </c>
      <c r="AF779" s="191" t="s">
        <v>79</v>
      </c>
      <c r="AG779" s="191" t="s">
        <v>33</v>
      </c>
      <c r="AH779" s="168" t="s">
        <v>162</v>
      </c>
      <c r="AI779" s="168" t="s">
        <v>164</v>
      </c>
      <c r="AJ779" s="191"/>
    </row>
    <row r="780" spans="2:36" s="66" customFormat="1" ht="86.15" customHeight="1" x14ac:dyDescent="0.35">
      <c r="B780" s="180"/>
      <c r="C780" s="167"/>
      <c r="D780" s="180"/>
      <c r="E780" s="183"/>
      <c r="F780" s="183"/>
      <c r="G780" s="183"/>
      <c r="H780" s="180"/>
      <c r="I780" s="180"/>
      <c r="J780" s="12" t="s">
        <v>111</v>
      </c>
      <c r="K780" s="8" t="s">
        <v>112</v>
      </c>
      <c r="L780" s="8" t="s">
        <v>85</v>
      </c>
      <c r="M780" s="8">
        <v>1</v>
      </c>
      <c r="N780" s="192"/>
      <c r="O780" s="166"/>
      <c r="P780" s="180"/>
      <c r="Q780" s="180"/>
      <c r="R780" s="201"/>
      <c r="S780" s="201"/>
      <c r="T780" s="204"/>
      <c r="U780" s="204"/>
      <c r="V780" s="212"/>
      <c r="W780" s="212"/>
      <c r="X780" s="209"/>
      <c r="Y780" s="212"/>
      <c r="Z780" s="212"/>
      <c r="AA780" s="209"/>
      <c r="AB780" s="209"/>
      <c r="AC780" s="192"/>
      <c r="AD780" s="187"/>
      <c r="AE780" s="187"/>
      <c r="AF780" s="180"/>
      <c r="AG780" s="192"/>
      <c r="AH780" s="168"/>
      <c r="AI780" s="168"/>
      <c r="AJ780" s="180"/>
    </row>
    <row r="781" spans="2:36" s="66" customFormat="1" ht="59.15" customHeight="1" x14ac:dyDescent="0.35">
      <c r="B781" s="181"/>
      <c r="C781" s="167"/>
      <c r="D781" s="181"/>
      <c r="E781" s="184"/>
      <c r="F781" s="184"/>
      <c r="G781" s="184"/>
      <c r="H781" s="181"/>
      <c r="I781" s="181"/>
      <c r="J781" s="12" t="s">
        <v>127</v>
      </c>
      <c r="K781" s="8" t="s">
        <v>128</v>
      </c>
      <c r="L781" s="8" t="s">
        <v>85</v>
      </c>
      <c r="M781" s="8">
        <v>20</v>
      </c>
      <c r="N781" s="193"/>
      <c r="O781" s="166"/>
      <c r="P781" s="181"/>
      <c r="Q781" s="181"/>
      <c r="R781" s="202"/>
      <c r="S781" s="202"/>
      <c r="T781" s="205"/>
      <c r="U781" s="205"/>
      <c r="V781" s="213"/>
      <c r="W781" s="213"/>
      <c r="X781" s="210"/>
      <c r="Y781" s="213"/>
      <c r="Z781" s="213"/>
      <c r="AA781" s="210"/>
      <c r="AB781" s="210"/>
      <c r="AC781" s="193"/>
      <c r="AD781" s="188"/>
      <c r="AE781" s="188"/>
      <c r="AF781" s="181"/>
      <c r="AG781" s="193"/>
      <c r="AH781" s="168"/>
      <c r="AI781" s="168"/>
      <c r="AJ781" s="181"/>
    </row>
    <row r="782" spans="2:36" s="66" customFormat="1" ht="132" customHeight="1" x14ac:dyDescent="0.35">
      <c r="B782" s="179" t="s">
        <v>552</v>
      </c>
      <c r="C782" s="167" t="s">
        <v>567</v>
      </c>
      <c r="D782" s="179" t="s">
        <v>106</v>
      </c>
      <c r="E782" s="182" t="s">
        <v>67</v>
      </c>
      <c r="F782" s="194" t="s">
        <v>134</v>
      </c>
      <c r="G782" s="182" t="s">
        <v>147</v>
      </c>
      <c r="H782" s="199" t="s">
        <v>70</v>
      </c>
      <c r="I782" s="199" t="s">
        <v>79</v>
      </c>
      <c r="J782" s="12" t="s">
        <v>212</v>
      </c>
      <c r="K782" s="8" t="s">
        <v>107</v>
      </c>
      <c r="L782" s="8" t="s">
        <v>86</v>
      </c>
      <c r="M782" s="8">
        <v>40</v>
      </c>
      <c r="N782" s="206" t="s">
        <v>108</v>
      </c>
      <c r="O782" s="166" t="s">
        <v>544</v>
      </c>
      <c r="P782" s="179" t="s">
        <v>75</v>
      </c>
      <c r="Q782" s="179" t="s">
        <v>76</v>
      </c>
      <c r="R782" s="200" t="s">
        <v>77</v>
      </c>
      <c r="S782" s="200" t="s">
        <v>109</v>
      </c>
      <c r="T782" s="203">
        <f>V782+Y782</f>
        <v>48792</v>
      </c>
      <c r="U782" s="203" t="s">
        <v>79</v>
      </c>
      <c r="V782" s="211">
        <v>41473.199999999997</v>
      </c>
      <c r="W782" s="211" t="s">
        <v>98</v>
      </c>
      <c r="X782" s="208" t="s">
        <v>98</v>
      </c>
      <c r="Y782" s="211">
        <v>7318.8</v>
      </c>
      <c r="Z782" s="211" t="s">
        <v>98</v>
      </c>
      <c r="AA782" s="208" t="s">
        <v>98</v>
      </c>
      <c r="AB782" s="208">
        <v>3956.11</v>
      </c>
      <c r="AC782" s="191" t="s">
        <v>149</v>
      </c>
      <c r="AD782" s="189" t="s">
        <v>79</v>
      </c>
      <c r="AE782" s="189">
        <f>V782+Y782</f>
        <v>48792</v>
      </c>
      <c r="AF782" s="191" t="s">
        <v>79</v>
      </c>
      <c r="AG782" s="191" t="s">
        <v>33</v>
      </c>
      <c r="AH782" s="168" t="s">
        <v>162</v>
      </c>
      <c r="AI782" s="168" t="s">
        <v>164</v>
      </c>
      <c r="AJ782" s="191"/>
    </row>
    <row r="783" spans="2:36" s="66" customFormat="1" ht="86.15" customHeight="1" x14ac:dyDescent="0.35">
      <c r="B783" s="180"/>
      <c r="C783" s="167"/>
      <c r="D783" s="180"/>
      <c r="E783" s="183"/>
      <c r="F783" s="183"/>
      <c r="G783" s="183"/>
      <c r="H783" s="180"/>
      <c r="I783" s="180"/>
      <c r="J783" s="12" t="s">
        <v>111</v>
      </c>
      <c r="K783" s="8" t="s">
        <v>112</v>
      </c>
      <c r="L783" s="8" t="s">
        <v>85</v>
      </c>
      <c r="M783" s="8">
        <v>1</v>
      </c>
      <c r="N783" s="192"/>
      <c r="O783" s="166"/>
      <c r="P783" s="180"/>
      <c r="Q783" s="180"/>
      <c r="R783" s="201"/>
      <c r="S783" s="201"/>
      <c r="T783" s="204"/>
      <c r="U783" s="204"/>
      <c r="V783" s="212"/>
      <c r="W783" s="212"/>
      <c r="X783" s="209"/>
      <c r="Y783" s="212"/>
      <c r="Z783" s="212"/>
      <c r="AA783" s="209"/>
      <c r="AB783" s="209"/>
      <c r="AC783" s="192"/>
      <c r="AD783" s="187"/>
      <c r="AE783" s="187"/>
      <c r="AF783" s="180"/>
      <c r="AG783" s="192"/>
      <c r="AH783" s="168"/>
      <c r="AI783" s="168"/>
      <c r="AJ783" s="180"/>
    </row>
    <row r="784" spans="2:36" s="66" customFormat="1" ht="59.15" customHeight="1" x14ac:dyDescent="0.35">
      <c r="B784" s="181"/>
      <c r="C784" s="167"/>
      <c r="D784" s="181"/>
      <c r="E784" s="184"/>
      <c r="F784" s="184"/>
      <c r="G784" s="184"/>
      <c r="H784" s="181"/>
      <c r="I784" s="181"/>
      <c r="J784" s="12" t="s">
        <v>127</v>
      </c>
      <c r="K784" s="8" t="s">
        <v>128</v>
      </c>
      <c r="L784" s="8" t="s">
        <v>85</v>
      </c>
      <c r="M784" s="8">
        <v>24</v>
      </c>
      <c r="N784" s="193"/>
      <c r="O784" s="166"/>
      <c r="P784" s="181"/>
      <c r="Q784" s="181"/>
      <c r="R784" s="202"/>
      <c r="S784" s="202"/>
      <c r="T784" s="205"/>
      <c r="U784" s="205"/>
      <c r="V784" s="213"/>
      <c r="W784" s="213"/>
      <c r="X784" s="210"/>
      <c r="Y784" s="213"/>
      <c r="Z784" s="213"/>
      <c r="AA784" s="210"/>
      <c r="AB784" s="210"/>
      <c r="AC784" s="193"/>
      <c r="AD784" s="188"/>
      <c r="AE784" s="188"/>
      <c r="AF784" s="181"/>
      <c r="AG784" s="193"/>
      <c r="AH784" s="168"/>
      <c r="AI784" s="168"/>
      <c r="AJ784" s="181"/>
    </row>
    <row r="785" spans="2:36" s="66" customFormat="1" ht="132" customHeight="1" x14ac:dyDescent="0.35">
      <c r="B785" s="179" t="s">
        <v>553</v>
      </c>
      <c r="C785" s="167" t="s">
        <v>561</v>
      </c>
      <c r="D785" s="179" t="s">
        <v>106</v>
      </c>
      <c r="E785" s="182" t="s">
        <v>67</v>
      </c>
      <c r="F785" s="194" t="s">
        <v>134</v>
      </c>
      <c r="G785" s="182" t="s">
        <v>147</v>
      </c>
      <c r="H785" s="199" t="s">
        <v>70</v>
      </c>
      <c r="I785" s="199" t="s">
        <v>79</v>
      </c>
      <c r="J785" s="12" t="s">
        <v>212</v>
      </c>
      <c r="K785" s="8" t="s">
        <v>107</v>
      </c>
      <c r="L785" s="8" t="s">
        <v>86</v>
      </c>
      <c r="M785" s="8">
        <v>40</v>
      </c>
      <c r="N785" s="206" t="s">
        <v>108</v>
      </c>
      <c r="O785" s="166" t="s">
        <v>544</v>
      </c>
      <c r="P785" s="179" t="s">
        <v>75</v>
      </c>
      <c r="Q785" s="179" t="s">
        <v>76</v>
      </c>
      <c r="R785" s="200" t="s">
        <v>77</v>
      </c>
      <c r="S785" s="200" t="s">
        <v>109</v>
      </c>
      <c r="T785" s="203">
        <f>V785+Y785</f>
        <v>226840</v>
      </c>
      <c r="U785" s="203" t="s">
        <v>79</v>
      </c>
      <c r="V785" s="211">
        <v>192814</v>
      </c>
      <c r="W785" s="211" t="s">
        <v>98</v>
      </c>
      <c r="X785" s="208" t="s">
        <v>98</v>
      </c>
      <c r="Y785" s="211">
        <v>34026</v>
      </c>
      <c r="Z785" s="211" t="s">
        <v>98</v>
      </c>
      <c r="AA785" s="208" t="s">
        <v>98</v>
      </c>
      <c r="AB785" s="208">
        <v>18392.439999999999</v>
      </c>
      <c r="AC785" s="191" t="s">
        <v>149</v>
      </c>
      <c r="AD785" s="189" t="s">
        <v>79</v>
      </c>
      <c r="AE785" s="189">
        <f>V785+Y785</f>
        <v>226840</v>
      </c>
      <c r="AF785" s="191" t="s">
        <v>79</v>
      </c>
      <c r="AG785" s="191" t="s">
        <v>33</v>
      </c>
      <c r="AH785" s="168" t="s">
        <v>918</v>
      </c>
      <c r="AI785" s="168" t="s">
        <v>164</v>
      </c>
      <c r="AJ785" s="191"/>
    </row>
    <row r="786" spans="2:36" s="66" customFormat="1" ht="86.15" customHeight="1" x14ac:dyDescent="0.35">
      <c r="B786" s="180"/>
      <c r="C786" s="167"/>
      <c r="D786" s="180"/>
      <c r="E786" s="183"/>
      <c r="F786" s="183"/>
      <c r="G786" s="183"/>
      <c r="H786" s="180"/>
      <c r="I786" s="180"/>
      <c r="J786" s="12" t="s">
        <v>111</v>
      </c>
      <c r="K786" s="8" t="s">
        <v>112</v>
      </c>
      <c r="L786" s="8" t="s">
        <v>85</v>
      </c>
      <c r="M786" s="96">
        <v>1</v>
      </c>
      <c r="N786" s="192"/>
      <c r="O786" s="166"/>
      <c r="P786" s="180"/>
      <c r="Q786" s="180"/>
      <c r="R786" s="201"/>
      <c r="S786" s="201"/>
      <c r="T786" s="204"/>
      <c r="U786" s="204"/>
      <c r="V786" s="212"/>
      <c r="W786" s="212"/>
      <c r="X786" s="209"/>
      <c r="Y786" s="212"/>
      <c r="Z786" s="212"/>
      <c r="AA786" s="209"/>
      <c r="AB786" s="209"/>
      <c r="AC786" s="192"/>
      <c r="AD786" s="187"/>
      <c r="AE786" s="187"/>
      <c r="AF786" s="180"/>
      <c r="AG786" s="192"/>
      <c r="AH786" s="168"/>
      <c r="AI786" s="168"/>
      <c r="AJ786" s="180"/>
    </row>
    <row r="787" spans="2:36" s="66" customFormat="1" ht="59.15" customHeight="1" x14ac:dyDescent="0.35">
      <c r="B787" s="181"/>
      <c r="C787" s="167"/>
      <c r="D787" s="181"/>
      <c r="E787" s="184"/>
      <c r="F787" s="184"/>
      <c r="G787" s="184"/>
      <c r="H787" s="181"/>
      <c r="I787" s="181"/>
      <c r="J787" s="12" t="s">
        <v>127</v>
      </c>
      <c r="K787" s="8" t="s">
        <v>128</v>
      </c>
      <c r="L787" s="8" t="s">
        <v>85</v>
      </c>
      <c r="M787" s="8" t="s">
        <v>554</v>
      </c>
      <c r="N787" s="193"/>
      <c r="O787" s="166"/>
      <c r="P787" s="181"/>
      <c r="Q787" s="181"/>
      <c r="R787" s="202"/>
      <c r="S787" s="202"/>
      <c r="T787" s="205"/>
      <c r="U787" s="205"/>
      <c r="V787" s="213"/>
      <c r="W787" s="213"/>
      <c r="X787" s="210"/>
      <c r="Y787" s="213"/>
      <c r="Z787" s="213"/>
      <c r="AA787" s="210"/>
      <c r="AB787" s="210"/>
      <c r="AC787" s="193"/>
      <c r="AD787" s="188"/>
      <c r="AE787" s="188"/>
      <c r="AF787" s="181"/>
      <c r="AG787" s="193"/>
      <c r="AH787" s="168"/>
      <c r="AI787" s="168"/>
      <c r="AJ787" s="181"/>
    </row>
    <row r="788" spans="2:36" s="66" customFormat="1" ht="132" customHeight="1" x14ac:dyDescent="0.35">
      <c r="B788" s="179" t="s">
        <v>555</v>
      </c>
      <c r="C788" s="167" t="s">
        <v>568</v>
      </c>
      <c r="D788" s="179" t="s">
        <v>106</v>
      </c>
      <c r="E788" s="182" t="s">
        <v>67</v>
      </c>
      <c r="F788" s="194" t="s">
        <v>134</v>
      </c>
      <c r="G788" s="182" t="s">
        <v>147</v>
      </c>
      <c r="H788" s="199" t="s">
        <v>70</v>
      </c>
      <c r="I788" s="199" t="s">
        <v>79</v>
      </c>
      <c r="J788" s="12" t="s">
        <v>212</v>
      </c>
      <c r="K788" s="8" t="s">
        <v>107</v>
      </c>
      <c r="L788" s="8" t="s">
        <v>86</v>
      </c>
      <c r="M788" s="8">
        <v>40</v>
      </c>
      <c r="N788" s="206" t="s">
        <v>108</v>
      </c>
      <c r="O788" s="166" t="s">
        <v>544</v>
      </c>
      <c r="P788" s="179" t="s">
        <v>75</v>
      </c>
      <c r="Q788" s="179" t="s">
        <v>76</v>
      </c>
      <c r="R788" s="200" t="s">
        <v>77</v>
      </c>
      <c r="S788" s="200" t="s">
        <v>109</v>
      </c>
      <c r="T788" s="203">
        <f>V788+Y788</f>
        <v>29960</v>
      </c>
      <c r="U788" s="203" t="s">
        <v>79</v>
      </c>
      <c r="V788" s="211">
        <v>25466</v>
      </c>
      <c r="W788" s="211" t="s">
        <v>98</v>
      </c>
      <c r="X788" s="208" t="s">
        <v>98</v>
      </c>
      <c r="Y788" s="211">
        <v>4494</v>
      </c>
      <c r="Z788" s="211" t="s">
        <v>98</v>
      </c>
      <c r="AA788" s="208" t="s">
        <v>98</v>
      </c>
      <c r="AB788" s="208">
        <v>2429.19</v>
      </c>
      <c r="AC788" s="191" t="s">
        <v>149</v>
      </c>
      <c r="AD788" s="189" t="s">
        <v>79</v>
      </c>
      <c r="AE788" s="189">
        <f>V788+Y788</f>
        <v>29960</v>
      </c>
      <c r="AF788" s="191" t="s">
        <v>79</v>
      </c>
      <c r="AG788" s="191" t="s">
        <v>33</v>
      </c>
      <c r="AH788" s="168" t="s">
        <v>183</v>
      </c>
      <c r="AI788" s="168" t="s">
        <v>990</v>
      </c>
      <c r="AJ788" s="191"/>
    </row>
    <row r="789" spans="2:36" s="66" customFormat="1" ht="86.15" customHeight="1" x14ac:dyDescent="0.35">
      <c r="B789" s="180"/>
      <c r="C789" s="167"/>
      <c r="D789" s="180"/>
      <c r="E789" s="183"/>
      <c r="F789" s="183"/>
      <c r="G789" s="183"/>
      <c r="H789" s="180"/>
      <c r="I789" s="180"/>
      <c r="J789" s="12" t="s">
        <v>111</v>
      </c>
      <c r="K789" s="8" t="s">
        <v>112</v>
      </c>
      <c r="L789" s="8" t="s">
        <v>85</v>
      </c>
      <c r="M789" s="96">
        <v>1</v>
      </c>
      <c r="N789" s="192"/>
      <c r="O789" s="166"/>
      <c r="P789" s="180"/>
      <c r="Q789" s="180"/>
      <c r="R789" s="201"/>
      <c r="S789" s="201"/>
      <c r="T789" s="204"/>
      <c r="U789" s="204"/>
      <c r="V789" s="212"/>
      <c r="W789" s="212"/>
      <c r="X789" s="209"/>
      <c r="Y789" s="212"/>
      <c r="Z789" s="212"/>
      <c r="AA789" s="209"/>
      <c r="AB789" s="209"/>
      <c r="AC789" s="192"/>
      <c r="AD789" s="187"/>
      <c r="AE789" s="187"/>
      <c r="AF789" s="180"/>
      <c r="AG789" s="192"/>
      <c r="AH789" s="168"/>
      <c r="AI789" s="168"/>
      <c r="AJ789" s="180"/>
    </row>
    <row r="790" spans="2:36" s="66" customFormat="1" ht="59.15" customHeight="1" x14ac:dyDescent="0.35">
      <c r="B790" s="181"/>
      <c r="C790" s="167"/>
      <c r="D790" s="181"/>
      <c r="E790" s="184"/>
      <c r="F790" s="184"/>
      <c r="G790" s="184"/>
      <c r="H790" s="181"/>
      <c r="I790" s="181"/>
      <c r="J790" s="12" t="s">
        <v>127</v>
      </c>
      <c r="K790" s="8" t="s">
        <v>128</v>
      </c>
      <c r="L790" s="8" t="s">
        <v>85</v>
      </c>
      <c r="M790" s="8">
        <v>20</v>
      </c>
      <c r="N790" s="193"/>
      <c r="O790" s="166"/>
      <c r="P790" s="181"/>
      <c r="Q790" s="181"/>
      <c r="R790" s="202"/>
      <c r="S790" s="202"/>
      <c r="T790" s="205"/>
      <c r="U790" s="205"/>
      <c r="V790" s="213"/>
      <c r="W790" s="213"/>
      <c r="X790" s="210"/>
      <c r="Y790" s="213"/>
      <c r="Z790" s="213"/>
      <c r="AA790" s="210"/>
      <c r="AB790" s="210"/>
      <c r="AC790" s="193"/>
      <c r="AD790" s="188"/>
      <c r="AE790" s="188"/>
      <c r="AF790" s="181"/>
      <c r="AG790" s="193"/>
      <c r="AH790" s="168"/>
      <c r="AI790" s="168"/>
      <c r="AJ790" s="181"/>
    </row>
    <row r="791" spans="2:36" s="66" customFormat="1" ht="132" customHeight="1" x14ac:dyDescent="0.35">
      <c r="B791" s="179" t="s">
        <v>556</v>
      </c>
      <c r="C791" s="167" t="s">
        <v>569</v>
      </c>
      <c r="D791" s="179" t="s">
        <v>106</v>
      </c>
      <c r="E791" s="182" t="s">
        <v>67</v>
      </c>
      <c r="F791" s="194" t="s">
        <v>134</v>
      </c>
      <c r="G791" s="182" t="s">
        <v>147</v>
      </c>
      <c r="H791" s="199" t="s">
        <v>70</v>
      </c>
      <c r="I791" s="199" t="s">
        <v>79</v>
      </c>
      <c r="J791" s="12" t="s">
        <v>212</v>
      </c>
      <c r="K791" s="8" t="s">
        <v>107</v>
      </c>
      <c r="L791" s="8" t="s">
        <v>86</v>
      </c>
      <c r="M791" s="8">
        <v>40</v>
      </c>
      <c r="N791" s="206" t="s">
        <v>108</v>
      </c>
      <c r="O791" s="166" t="s">
        <v>544</v>
      </c>
      <c r="P791" s="179" t="s">
        <v>75</v>
      </c>
      <c r="Q791" s="179" t="s">
        <v>76</v>
      </c>
      <c r="R791" s="200" t="s">
        <v>77</v>
      </c>
      <c r="S791" s="200" t="s">
        <v>109</v>
      </c>
      <c r="T791" s="203">
        <f>V791+Y791</f>
        <v>85600</v>
      </c>
      <c r="U791" s="203" t="s">
        <v>79</v>
      </c>
      <c r="V791" s="211">
        <v>72760</v>
      </c>
      <c r="W791" s="211" t="s">
        <v>98</v>
      </c>
      <c r="X791" s="208" t="s">
        <v>98</v>
      </c>
      <c r="Y791" s="211">
        <v>12840</v>
      </c>
      <c r="Z791" s="211" t="s">
        <v>98</v>
      </c>
      <c r="AA791" s="208" t="s">
        <v>98</v>
      </c>
      <c r="AB791" s="208">
        <v>6940.54</v>
      </c>
      <c r="AC791" s="191" t="s">
        <v>149</v>
      </c>
      <c r="AD791" s="189" t="s">
        <v>79</v>
      </c>
      <c r="AE791" s="189">
        <f>V791+Y791</f>
        <v>85600</v>
      </c>
      <c r="AF791" s="191" t="s">
        <v>79</v>
      </c>
      <c r="AG791" s="191" t="s">
        <v>33</v>
      </c>
      <c r="AH791" s="168" t="s">
        <v>183</v>
      </c>
      <c r="AI791" s="168" t="s">
        <v>990</v>
      </c>
      <c r="AJ791" s="191"/>
    </row>
    <row r="792" spans="2:36" s="66" customFormat="1" ht="86.15" customHeight="1" x14ac:dyDescent="0.35">
      <c r="B792" s="180"/>
      <c r="C792" s="167"/>
      <c r="D792" s="180"/>
      <c r="E792" s="183"/>
      <c r="F792" s="183"/>
      <c r="G792" s="183"/>
      <c r="H792" s="180"/>
      <c r="I792" s="180"/>
      <c r="J792" s="12" t="s">
        <v>111</v>
      </c>
      <c r="K792" s="8" t="s">
        <v>112</v>
      </c>
      <c r="L792" s="8" t="s">
        <v>85</v>
      </c>
      <c r="M792" s="96">
        <v>1</v>
      </c>
      <c r="N792" s="192"/>
      <c r="O792" s="166"/>
      <c r="P792" s="180"/>
      <c r="Q792" s="180"/>
      <c r="R792" s="201"/>
      <c r="S792" s="201"/>
      <c r="T792" s="204"/>
      <c r="U792" s="204"/>
      <c r="V792" s="212"/>
      <c r="W792" s="212"/>
      <c r="X792" s="209"/>
      <c r="Y792" s="212"/>
      <c r="Z792" s="212"/>
      <c r="AA792" s="209"/>
      <c r="AB792" s="209"/>
      <c r="AC792" s="192"/>
      <c r="AD792" s="187"/>
      <c r="AE792" s="187"/>
      <c r="AF792" s="180"/>
      <c r="AG792" s="192"/>
      <c r="AH792" s="168"/>
      <c r="AI792" s="168"/>
      <c r="AJ792" s="180"/>
    </row>
    <row r="793" spans="2:36" s="66" customFormat="1" ht="59.15" customHeight="1" x14ac:dyDescent="0.35">
      <c r="B793" s="181"/>
      <c r="C793" s="167"/>
      <c r="D793" s="181"/>
      <c r="E793" s="184"/>
      <c r="F793" s="184"/>
      <c r="G793" s="184"/>
      <c r="H793" s="181"/>
      <c r="I793" s="181"/>
      <c r="J793" s="12" t="s">
        <v>127</v>
      </c>
      <c r="K793" s="8" t="s">
        <v>128</v>
      </c>
      <c r="L793" s="8" t="s">
        <v>85</v>
      </c>
      <c r="M793" s="8">
        <v>40</v>
      </c>
      <c r="N793" s="193"/>
      <c r="O793" s="166"/>
      <c r="P793" s="181"/>
      <c r="Q793" s="181"/>
      <c r="R793" s="202"/>
      <c r="S793" s="202"/>
      <c r="T793" s="205"/>
      <c r="U793" s="205"/>
      <c r="V793" s="213"/>
      <c r="W793" s="213"/>
      <c r="X793" s="210"/>
      <c r="Y793" s="213"/>
      <c r="Z793" s="213"/>
      <c r="AA793" s="210"/>
      <c r="AB793" s="210"/>
      <c r="AC793" s="193"/>
      <c r="AD793" s="188"/>
      <c r="AE793" s="188"/>
      <c r="AF793" s="181"/>
      <c r="AG793" s="193"/>
      <c r="AH793" s="168"/>
      <c r="AI793" s="168"/>
      <c r="AJ793" s="181"/>
    </row>
    <row r="794" spans="2:36" s="77" customFormat="1" ht="52" customHeight="1" x14ac:dyDescent="0.3">
      <c r="B794" s="167" t="s">
        <v>557</v>
      </c>
      <c r="C794" s="167" t="s">
        <v>572</v>
      </c>
      <c r="D794" s="167" t="s">
        <v>66</v>
      </c>
      <c r="E794" s="166" t="s">
        <v>67</v>
      </c>
      <c r="F794" s="166" t="s">
        <v>132</v>
      </c>
      <c r="G794" s="166" t="s">
        <v>69</v>
      </c>
      <c r="H794" s="167" t="s">
        <v>70</v>
      </c>
      <c r="I794" s="167" t="s">
        <v>79</v>
      </c>
      <c r="J794" s="12" t="s">
        <v>113</v>
      </c>
      <c r="K794" s="8" t="s">
        <v>114</v>
      </c>
      <c r="L794" s="8" t="s">
        <v>115</v>
      </c>
      <c r="M794" s="8">
        <v>1</v>
      </c>
      <c r="N794" s="168" t="s">
        <v>108</v>
      </c>
      <c r="O794" s="182" t="s">
        <v>574</v>
      </c>
      <c r="P794" s="167" t="s">
        <v>75</v>
      </c>
      <c r="Q794" s="167" t="s">
        <v>76</v>
      </c>
      <c r="R794" s="170" t="s">
        <v>77</v>
      </c>
      <c r="S794" s="170" t="s">
        <v>109</v>
      </c>
      <c r="T794" s="171">
        <f>V794+Y794</f>
        <v>37450</v>
      </c>
      <c r="U794" s="171" t="s">
        <v>79</v>
      </c>
      <c r="V794" s="211">
        <v>31832.5</v>
      </c>
      <c r="W794" s="173" t="s">
        <v>98</v>
      </c>
      <c r="X794" s="173" t="s">
        <v>98</v>
      </c>
      <c r="Y794" s="211">
        <v>5617.5</v>
      </c>
      <c r="Z794" s="173" t="s">
        <v>98</v>
      </c>
      <c r="AA794" s="173" t="s">
        <v>98</v>
      </c>
      <c r="AB794" s="211">
        <v>3036.49</v>
      </c>
      <c r="AC794" s="168" t="s">
        <v>80</v>
      </c>
      <c r="AD794" s="175" t="s">
        <v>79</v>
      </c>
      <c r="AE794" s="175">
        <f>V794+Y794</f>
        <v>37450</v>
      </c>
      <c r="AF794" s="168" t="s">
        <v>79</v>
      </c>
      <c r="AG794" s="168" t="s">
        <v>33</v>
      </c>
      <c r="AH794" s="168" t="s">
        <v>183</v>
      </c>
      <c r="AI794" s="168" t="s">
        <v>365</v>
      </c>
      <c r="AJ794" s="168"/>
    </row>
    <row r="795" spans="2:36" s="77" customFormat="1" ht="52" x14ac:dyDescent="0.3">
      <c r="B795" s="167"/>
      <c r="C795" s="167"/>
      <c r="D795" s="167"/>
      <c r="E795" s="166"/>
      <c r="F795" s="166"/>
      <c r="G795" s="166"/>
      <c r="H795" s="167"/>
      <c r="I795" s="167"/>
      <c r="J795" s="12" t="s">
        <v>116</v>
      </c>
      <c r="K795" s="8" t="s">
        <v>117</v>
      </c>
      <c r="L795" s="8" t="s">
        <v>85</v>
      </c>
      <c r="M795" s="8">
        <v>1</v>
      </c>
      <c r="N795" s="168"/>
      <c r="O795" s="183"/>
      <c r="P795" s="167"/>
      <c r="Q795" s="167"/>
      <c r="R795" s="170"/>
      <c r="S795" s="170"/>
      <c r="T795" s="171"/>
      <c r="U795" s="171"/>
      <c r="V795" s="212"/>
      <c r="W795" s="173"/>
      <c r="X795" s="173"/>
      <c r="Y795" s="212"/>
      <c r="Z795" s="173"/>
      <c r="AA795" s="173"/>
      <c r="AB795" s="212"/>
      <c r="AC795" s="168"/>
      <c r="AD795" s="175"/>
      <c r="AE795" s="175"/>
      <c r="AF795" s="167"/>
      <c r="AG795" s="168"/>
      <c r="AH795" s="168"/>
      <c r="AI795" s="168"/>
      <c r="AJ795" s="167"/>
    </row>
    <row r="796" spans="2:36" s="77" customFormat="1" ht="39" x14ac:dyDescent="0.3">
      <c r="B796" s="167"/>
      <c r="C796" s="167"/>
      <c r="D796" s="167"/>
      <c r="E796" s="166"/>
      <c r="F796" s="166"/>
      <c r="G796" s="166"/>
      <c r="H796" s="167"/>
      <c r="I796" s="167"/>
      <c r="J796" s="12" t="s">
        <v>213</v>
      </c>
      <c r="K796" s="8" t="s">
        <v>118</v>
      </c>
      <c r="L796" s="8" t="s">
        <v>119</v>
      </c>
      <c r="M796" s="8">
        <v>1</v>
      </c>
      <c r="N796" s="168"/>
      <c r="O796" s="183"/>
      <c r="P796" s="167"/>
      <c r="Q796" s="167"/>
      <c r="R796" s="170"/>
      <c r="S796" s="170"/>
      <c r="T796" s="171"/>
      <c r="U796" s="171"/>
      <c r="V796" s="212"/>
      <c r="W796" s="173"/>
      <c r="X796" s="173"/>
      <c r="Y796" s="212"/>
      <c r="Z796" s="173"/>
      <c r="AA796" s="173"/>
      <c r="AB796" s="212"/>
      <c r="AC796" s="168"/>
      <c r="AD796" s="175"/>
      <c r="AE796" s="175"/>
      <c r="AF796" s="167"/>
      <c r="AG796" s="168"/>
      <c r="AH796" s="168"/>
      <c r="AI796" s="168"/>
      <c r="AJ796" s="167"/>
    </row>
    <row r="797" spans="2:36" s="77" customFormat="1" ht="26" x14ac:dyDescent="0.3">
      <c r="B797" s="167"/>
      <c r="C797" s="167"/>
      <c r="D797" s="167"/>
      <c r="E797" s="166"/>
      <c r="F797" s="166"/>
      <c r="G797" s="166"/>
      <c r="H797" s="167"/>
      <c r="I797" s="167"/>
      <c r="J797" s="12" t="s">
        <v>120</v>
      </c>
      <c r="K797" s="8" t="s">
        <v>121</v>
      </c>
      <c r="L797" s="8" t="s">
        <v>119</v>
      </c>
      <c r="M797" s="53">
        <v>1</v>
      </c>
      <c r="N797" s="168"/>
      <c r="O797" s="184"/>
      <c r="P797" s="167"/>
      <c r="Q797" s="167"/>
      <c r="R797" s="170"/>
      <c r="S797" s="170"/>
      <c r="T797" s="171"/>
      <c r="U797" s="171"/>
      <c r="V797" s="213"/>
      <c r="W797" s="173"/>
      <c r="X797" s="173"/>
      <c r="Y797" s="213"/>
      <c r="Z797" s="173"/>
      <c r="AA797" s="173"/>
      <c r="AB797" s="213"/>
      <c r="AC797" s="168"/>
      <c r="AD797" s="175"/>
      <c r="AE797" s="175"/>
      <c r="AF797" s="167"/>
      <c r="AG797" s="168"/>
      <c r="AH797" s="168"/>
      <c r="AI797" s="168"/>
      <c r="AJ797" s="167"/>
    </row>
    <row r="798" spans="2:36" s="66" customFormat="1" ht="132" customHeight="1" x14ac:dyDescent="0.35">
      <c r="B798" s="179" t="s">
        <v>558</v>
      </c>
      <c r="C798" s="167" t="s">
        <v>565</v>
      </c>
      <c r="D798" s="179" t="s">
        <v>106</v>
      </c>
      <c r="E798" s="182" t="s">
        <v>67</v>
      </c>
      <c r="F798" s="194" t="s">
        <v>134</v>
      </c>
      <c r="G798" s="182" t="s">
        <v>147</v>
      </c>
      <c r="H798" s="199" t="s">
        <v>70</v>
      </c>
      <c r="I798" s="199" t="s">
        <v>79</v>
      </c>
      <c r="J798" s="12" t="s">
        <v>212</v>
      </c>
      <c r="K798" s="8" t="s">
        <v>107</v>
      </c>
      <c r="L798" s="8" t="s">
        <v>86</v>
      </c>
      <c r="M798" s="8">
        <v>40</v>
      </c>
      <c r="N798" s="206" t="s">
        <v>108</v>
      </c>
      <c r="O798" s="166" t="s">
        <v>544</v>
      </c>
      <c r="P798" s="179" t="s">
        <v>75</v>
      </c>
      <c r="Q798" s="179" t="s">
        <v>76</v>
      </c>
      <c r="R798" s="200" t="s">
        <v>77</v>
      </c>
      <c r="S798" s="200" t="s">
        <v>109</v>
      </c>
      <c r="T798" s="203">
        <f>V798+Y798</f>
        <v>32099.99</v>
      </c>
      <c r="U798" s="203" t="s">
        <v>79</v>
      </c>
      <c r="V798" s="211">
        <v>27284.99</v>
      </c>
      <c r="W798" s="211" t="s">
        <v>98</v>
      </c>
      <c r="X798" s="211" t="s">
        <v>98</v>
      </c>
      <c r="Y798" s="211">
        <v>4815</v>
      </c>
      <c r="Z798" s="211" t="s">
        <v>98</v>
      </c>
      <c r="AA798" s="211" t="s">
        <v>98</v>
      </c>
      <c r="AB798" s="208">
        <v>2602.6999999999998</v>
      </c>
      <c r="AC798" s="191" t="s">
        <v>149</v>
      </c>
      <c r="AD798" s="189" t="s">
        <v>79</v>
      </c>
      <c r="AE798" s="189">
        <f>V798+Y798</f>
        <v>32099.99</v>
      </c>
      <c r="AF798" s="191" t="s">
        <v>79</v>
      </c>
      <c r="AG798" s="191" t="s">
        <v>33</v>
      </c>
      <c r="AH798" s="168" t="s">
        <v>183</v>
      </c>
      <c r="AI798" s="168" t="s">
        <v>990</v>
      </c>
      <c r="AJ798" s="191"/>
    </row>
    <row r="799" spans="2:36" s="66" customFormat="1" ht="86.15" customHeight="1" x14ac:dyDescent="0.35">
      <c r="B799" s="180"/>
      <c r="C799" s="167"/>
      <c r="D799" s="180"/>
      <c r="E799" s="183"/>
      <c r="F799" s="183"/>
      <c r="G799" s="183"/>
      <c r="H799" s="180"/>
      <c r="I799" s="180"/>
      <c r="J799" s="12" t="s">
        <v>111</v>
      </c>
      <c r="K799" s="8" t="s">
        <v>112</v>
      </c>
      <c r="L799" s="8" t="s">
        <v>85</v>
      </c>
      <c r="M799" s="96">
        <v>1</v>
      </c>
      <c r="N799" s="192"/>
      <c r="O799" s="166"/>
      <c r="P799" s="180"/>
      <c r="Q799" s="180"/>
      <c r="R799" s="201"/>
      <c r="S799" s="201"/>
      <c r="T799" s="204"/>
      <c r="U799" s="204"/>
      <c r="V799" s="212"/>
      <c r="W799" s="212"/>
      <c r="X799" s="212"/>
      <c r="Y799" s="212"/>
      <c r="Z799" s="212"/>
      <c r="AA799" s="212"/>
      <c r="AB799" s="209"/>
      <c r="AC799" s="192"/>
      <c r="AD799" s="187"/>
      <c r="AE799" s="187"/>
      <c r="AF799" s="180"/>
      <c r="AG799" s="192"/>
      <c r="AH799" s="168"/>
      <c r="AI799" s="168"/>
      <c r="AJ799" s="180"/>
    </row>
    <row r="800" spans="2:36" s="66" customFormat="1" ht="59.15" customHeight="1" x14ac:dyDescent="0.35">
      <c r="B800" s="181"/>
      <c r="C800" s="167"/>
      <c r="D800" s="181"/>
      <c r="E800" s="184"/>
      <c r="F800" s="184"/>
      <c r="G800" s="184"/>
      <c r="H800" s="181"/>
      <c r="I800" s="181"/>
      <c r="J800" s="12" t="s">
        <v>127</v>
      </c>
      <c r="K800" s="8" t="s">
        <v>128</v>
      </c>
      <c r="L800" s="8" t="s">
        <v>85</v>
      </c>
      <c r="M800" s="8">
        <v>15</v>
      </c>
      <c r="N800" s="193"/>
      <c r="O800" s="166"/>
      <c r="P800" s="181"/>
      <c r="Q800" s="181"/>
      <c r="R800" s="202"/>
      <c r="S800" s="202"/>
      <c r="T800" s="205"/>
      <c r="U800" s="205"/>
      <c r="V800" s="213"/>
      <c r="W800" s="213"/>
      <c r="X800" s="213"/>
      <c r="Y800" s="213"/>
      <c r="Z800" s="213"/>
      <c r="AA800" s="213"/>
      <c r="AB800" s="210"/>
      <c r="AC800" s="193"/>
      <c r="AD800" s="188"/>
      <c r="AE800" s="188"/>
      <c r="AF800" s="181"/>
      <c r="AG800" s="193"/>
      <c r="AH800" s="168"/>
      <c r="AI800" s="168"/>
      <c r="AJ800" s="181"/>
    </row>
    <row r="801" spans="2:36" s="66" customFormat="1" ht="132" customHeight="1" x14ac:dyDescent="0.35">
      <c r="B801" s="179" t="s">
        <v>280</v>
      </c>
      <c r="C801" s="179" t="s">
        <v>281</v>
      </c>
      <c r="D801" s="179" t="s">
        <v>106</v>
      </c>
      <c r="E801" s="182" t="s">
        <v>67</v>
      </c>
      <c r="F801" s="194" t="s">
        <v>134</v>
      </c>
      <c r="G801" s="182" t="s">
        <v>147</v>
      </c>
      <c r="H801" s="199" t="s">
        <v>70</v>
      </c>
      <c r="I801" s="199" t="s">
        <v>79</v>
      </c>
      <c r="J801" s="12" t="s">
        <v>212</v>
      </c>
      <c r="K801" s="8" t="s">
        <v>107</v>
      </c>
      <c r="L801" s="8" t="s">
        <v>86</v>
      </c>
      <c r="M801" s="8">
        <v>40</v>
      </c>
      <c r="N801" s="206" t="s">
        <v>108</v>
      </c>
      <c r="O801" s="179" t="s">
        <v>308</v>
      </c>
      <c r="P801" s="179" t="s">
        <v>75</v>
      </c>
      <c r="Q801" s="179" t="s">
        <v>76</v>
      </c>
      <c r="R801" s="200" t="s">
        <v>77</v>
      </c>
      <c r="S801" s="200" t="s">
        <v>109</v>
      </c>
      <c r="T801" s="203">
        <f>V801+Y801</f>
        <v>428000</v>
      </c>
      <c r="U801" s="203" t="s">
        <v>79</v>
      </c>
      <c r="V801" s="178">
        <v>363800</v>
      </c>
      <c r="W801" s="178" t="s">
        <v>79</v>
      </c>
      <c r="X801" s="178" t="s">
        <v>79</v>
      </c>
      <c r="Y801" s="178">
        <v>64200</v>
      </c>
      <c r="Z801" s="178" t="s">
        <v>98</v>
      </c>
      <c r="AA801" s="178" t="s">
        <v>79</v>
      </c>
      <c r="AB801" s="178">
        <v>37217.4</v>
      </c>
      <c r="AC801" s="191" t="s">
        <v>149</v>
      </c>
      <c r="AD801" s="189" t="s">
        <v>79</v>
      </c>
      <c r="AE801" s="189">
        <f>V801+Y801</f>
        <v>428000</v>
      </c>
      <c r="AF801" s="191" t="s">
        <v>79</v>
      </c>
      <c r="AG801" s="191" t="s">
        <v>33</v>
      </c>
      <c r="AH801" s="206" t="s">
        <v>161</v>
      </c>
      <c r="AI801" s="191" t="s">
        <v>162</v>
      </c>
      <c r="AJ801" s="191"/>
    </row>
    <row r="802" spans="2:36" s="66" customFormat="1" ht="86.15" customHeight="1" x14ac:dyDescent="0.35">
      <c r="B802" s="180"/>
      <c r="C802" s="180"/>
      <c r="D802" s="180"/>
      <c r="E802" s="183"/>
      <c r="F802" s="183"/>
      <c r="G802" s="183"/>
      <c r="H802" s="180"/>
      <c r="I802" s="180"/>
      <c r="J802" s="12" t="s">
        <v>111</v>
      </c>
      <c r="K802" s="8" t="s">
        <v>112</v>
      </c>
      <c r="L802" s="8" t="s">
        <v>85</v>
      </c>
      <c r="M802" s="8">
        <v>2</v>
      </c>
      <c r="N802" s="192"/>
      <c r="O802" s="180"/>
      <c r="P802" s="180"/>
      <c r="Q802" s="180"/>
      <c r="R802" s="201"/>
      <c r="S802" s="201"/>
      <c r="T802" s="204"/>
      <c r="U802" s="204"/>
      <c r="V802" s="197"/>
      <c r="W802" s="197"/>
      <c r="X802" s="197"/>
      <c r="Y802" s="197"/>
      <c r="Z802" s="197"/>
      <c r="AA802" s="197"/>
      <c r="AB802" s="197"/>
      <c r="AC802" s="192"/>
      <c r="AD802" s="187"/>
      <c r="AE802" s="187"/>
      <c r="AF802" s="180"/>
      <c r="AG802" s="192"/>
      <c r="AH802" s="192"/>
      <c r="AI802" s="192"/>
      <c r="AJ802" s="180"/>
    </row>
    <row r="803" spans="2:36" s="66" customFormat="1" ht="59.15" customHeight="1" x14ac:dyDescent="0.35">
      <c r="B803" s="181"/>
      <c r="C803" s="181"/>
      <c r="D803" s="181"/>
      <c r="E803" s="184"/>
      <c r="F803" s="184"/>
      <c r="G803" s="184"/>
      <c r="H803" s="181"/>
      <c r="I803" s="181"/>
      <c r="J803" s="12" t="s">
        <v>127</v>
      </c>
      <c r="K803" s="8" t="s">
        <v>128</v>
      </c>
      <c r="L803" s="8" t="s">
        <v>85</v>
      </c>
      <c r="M803" s="53">
        <v>151</v>
      </c>
      <c r="N803" s="193"/>
      <c r="O803" s="181"/>
      <c r="P803" s="181"/>
      <c r="Q803" s="181"/>
      <c r="R803" s="202"/>
      <c r="S803" s="202"/>
      <c r="T803" s="205"/>
      <c r="U803" s="205"/>
      <c r="V803" s="198"/>
      <c r="W803" s="198"/>
      <c r="X803" s="198"/>
      <c r="Y803" s="198"/>
      <c r="Z803" s="198"/>
      <c r="AA803" s="198"/>
      <c r="AB803" s="198"/>
      <c r="AC803" s="193"/>
      <c r="AD803" s="188"/>
      <c r="AE803" s="188"/>
      <c r="AF803" s="181"/>
      <c r="AG803" s="193"/>
      <c r="AH803" s="193"/>
      <c r="AI803" s="193"/>
      <c r="AJ803" s="181"/>
    </row>
    <row r="804" spans="2:36" s="77" customFormat="1" ht="52" customHeight="1" x14ac:dyDescent="0.3">
      <c r="B804" s="167" t="s">
        <v>310</v>
      </c>
      <c r="C804" s="167" t="s">
        <v>311</v>
      </c>
      <c r="D804" s="167" t="s">
        <v>66</v>
      </c>
      <c r="E804" s="166" t="s">
        <v>67</v>
      </c>
      <c r="F804" s="166" t="s">
        <v>132</v>
      </c>
      <c r="G804" s="166" t="s">
        <v>69</v>
      </c>
      <c r="H804" s="167" t="s">
        <v>70</v>
      </c>
      <c r="I804" s="167" t="s">
        <v>79</v>
      </c>
      <c r="J804" s="12" t="s">
        <v>113</v>
      </c>
      <c r="K804" s="8" t="s">
        <v>114</v>
      </c>
      <c r="L804" s="8" t="s">
        <v>115</v>
      </c>
      <c r="M804" s="8">
        <v>4</v>
      </c>
      <c r="N804" s="168" t="s">
        <v>108</v>
      </c>
      <c r="O804" s="167" t="s">
        <v>312</v>
      </c>
      <c r="P804" s="167" t="s">
        <v>75</v>
      </c>
      <c r="Q804" s="167" t="s">
        <v>76</v>
      </c>
      <c r="R804" s="170" t="s">
        <v>77</v>
      </c>
      <c r="S804" s="170" t="s">
        <v>109</v>
      </c>
      <c r="T804" s="171">
        <f>V804+Y804</f>
        <v>299600</v>
      </c>
      <c r="U804" s="171" t="s">
        <v>79</v>
      </c>
      <c r="V804" s="173">
        <v>254660</v>
      </c>
      <c r="W804" s="173" t="s">
        <v>79</v>
      </c>
      <c r="X804" s="173" t="s">
        <v>79</v>
      </c>
      <c r="Y804" s="173">
        <v>44940</v>
      </c>
      <c r="Z804" s="173" t="s">
        <v>79</v>
      </c>
      <c r="AA804" s="173" t="s">
        <v>79</v>
      </c>
      <c r="AB804" s="173">
        <v>26052.17</v>
      </c>
      <c r="AC804" s="168" t="s">
        <v>80</v>
      </c>
      <c r="AD804" s="175" t="s">
        <v>79</v>
      </c>
      <c r="AE804" s="175">
        <f>V804+Y804</f>
        <v>299600</v>
      </c>
      <c r="AF804" s="168" t="s">
        <v>79</v>
      </c>
      <c r="AG804" s="168" t="s">
        <v>33</v>
      </c>
      <c r="AH804" s="168" t="s">
        <v>180</v>
      </c>
      <c r="AI804" s="168" t="s">
        <v>165</v>
      </c>
      <c r="AJ804" s="168"/>
    </row>
    <row r="805" spans="2:36" s="77" customFormat="1" ht="52" x14ac:dyDescent="0.3">
      <c r="B805" s="167"/>
      <c r="C805" s="167"/>
      <c r="D805" s="167"/>
      <c r="E805" s="166"/>
      <c r="F805" s="166"/>
      <c r="G805" s="166"/>
      <c r="H805" s="167"/>
      <c r="I805" s="167"/>
      <c r="J805" s="12" t="s">
        <v>116</v>
      </c>
      <c r="K805" s="8" t="s">
        <v>117</v>
      </c>
      <c r="L805" s="8" t="s">
        <v>85</v>
      </c>
      <c r="M805" s="8">
        <v>2</v>
      </c>
      <c r="N805" s="168"/>
      <c r="O805" s="167"/>
      <c r="P805" s="167"/>
      <c r="Q805" s="167"/>
      <c r="R805" s="170"/>
      <c r="S805" s="170"/>
      <c r="T805" s="171"/>
      <c r="U805" s="171"/>
      <c r="V805" s="173"/>
      <c r="W805" s="173"/>
      <c r="X805" s="173"/>
      <c r="Y805" s="173"/>
      <c r="Z805" s="173"/>
      <c r="AA805" s="173"/>
      <c r="AB805" s="173"/>
      <c r="AC805" s="168"/>
      <c r="AD805" s="175"/>
      <c r="AE805" s="175"/>
      <c r="AF805" s="167"/>
      <c r="AG805" s="168"/>
      <c r="AH805" s="168"/>
      <c r="AI805" s="168"/>
      <c r="AJ805" s="167"/>
    </row>
    <row r="806" spans="2:36" s="77" customFormat="1" ht="39" x14ac:dyDescent="0.3">
      <c r="B806" s="167"/>
      <c r="C806" s="167"/>
      <c r="D806" s="167"/>
      <c r="E806" s="166"/>
      <c r="F806" s="166"/>
      <c r="G806" s="166"/>
      <c r="H806" s="167"/>
      <c r="I806" s="167"/>
      <c r="J806" s="12" t="s">
        <v>213</v>
      </c>
      <c r="K806" s="8" t="s">
        <v>118</v>
      </c>
      <c r="L806" s="8" t="s">
        <v>119</v>
      </c>
      <c r="M806" s="8">
        <v>2</v>
      </c>
      <c r="N806" s="168"/>
      <c r="O806" s="167"/>
      <c r="P806" s="167"/>
      <c r="Q806" s="167"/>
      <c r="R806" s="170"/>
      <c r="S806" s="170"/>
      <c r="T806" s="171"/>
      <c r="U806" s="171"/>
      <c r="V806" s="173"/>
      <c r="W806" s="173"/>
      <c r="X806" s="173"/>
      <c r="Y806" s="173"/>
      <c r="Z806" s="173"/>
      <c r="AA806" s="173"/>
      <c r="AB806" s="173"/>
      <c r="AC806" s="168"/>
      <c r="AD806" s="175"/>
      <c r="AE806" s="175"/>
      <c r="AF806" s="167"/>
      <c r="AG806" s="168"/>
      <c r="AH806" s="168"/>
      <c r="AI806" s="168"/>
      <c r="AJ806" s="167"/>
    </row>
    <row r="807" spans="2:36" s="77" customFormat="1" ht="26" x14ac:dyDescent="0.3">
      <c r="B807" s="167"/>
      <c r="C807" s="167"/>
      <c r="D807" s="167"/>
      <c r="E807" s="166"/>
      <c r="F807" s="166"/>
      <c r="G807" s="166"/>
      <c r="H807" s="167"/>
      <c r="I807" s="167"/>
      <c r="J807" s="12" t="s">
        <v>120</v>
      </c>
      <c r="K807" s="8" t="s">
        <v>121</v>
      </c>
      <c r="L807" s="8" t="s">
        <v>119</v>
      </c>
      <c r="M807" s="53">
        <v>2</v>
      </c>
      <c r="N807" s="168"/>
      <c r="O807" s="167"/>
      <c r="P807" s="167"/>
      <c r="Q807" s="167"/>
      <c r="R807" s="170"/>
      <c r="S807" s="170"/>
      <c r="T807" s="171"/>
      <c r="U807" s="171"/>
      <c r="V807" s="173"/>
      <c r="W807" s="173"/>
      <c r="X807" s="173"/>
      <c r="Y807" s="173"/>
      <c r="Z807" s="173"/>
      <c r="AA807" s="173"/>
      <c r="AB807" s="173"/>
      <c r="AC807" s="168"/>
      <c r="AD807" s="175"/>
      <c r="AE807" s="175"/>
      <c r="AF807" s="167"/>
      <c r="AG807" s="168"/>
      <c r="AH807" s="168"/>
      <c r="AI807" s="168"/>
      <c r="AJ807" s="167"/>
    </row>
    <row r="808" spans="2:36" s="66" customFormat="1" ht="132" customHeight="1" x14ac:dyDescent="0.35">
      <c r="B808" s="167" t="s">
        <v>309</v>
      </c>
      <c r="C808" s="167" t="s">
        <v>313</v>
      </c>
      <c r="D808" s="167" t="s">
        <v>106</v>
      </c>
      <c r="E808" s="166" t="s">
        <v>67</v>
      </c>
      <c r="F808" s="166" t="s">
        <v>134</v>
      </c>
      <c r="G808" s="166" t="s">
        <v>147</v>
      </c>
      <c r="H808" s="167" t="s">
        <v>70</v>
      </c>
      <c r="I808" s="167" t="s">
        <v>79</v>
      </c>
      <c r="J808" s="12" t="s">
        <v>212</v>
      </c>
      <c r="K808" s="8" t="s">
        <v>107</v>
      </c>
      <c r="L808" s="8" t="s">
        <v>86</v>
      </c>
      <c r="M808" s="8">
        <v>40</v>
      </c>
      <c r="N808" s="168" t="s">
        <v>108</v>
      </c>
      <c r="O808" s="167" t="s">
        <v>314</v>
      </c>
      <c r="P808" s="167" t="s">
        <v>75</v>
      </c>
      <c r="Q808" s="167" t="s">
        <v>76</v>
      </c>
      <c r="R808" s="170" t="s">
        <v>77</v>
      </c>
      <c r="S808" s="170" t="s">
        <v>109</v>
      </c>
      <c r="T808" s="171">
        <f>V808+Y808</f>
        <v>271437.59999999998</v>
      </c>
      <c r="U808" s="171" t="s">
        <v>79</v>
      </c>
      <c r="V808" s="178">
        <v>230721.96</v>
      </c>
      <c r="W808" s="173" t="s">
        <v>79</v>
      </c>
      <c r="X808" s="173" t="s">
        <v>79</v>
      </c>
      <c r="Y808" s="173">
        <v>40715.64</v>
      </c>
      <c r="Z808" s="173" t="s">
        <v>98</v>
      </c>
      <c r="AA808" s="173" t="s">
        <v>79</v>
      </c>
      <c r="AB808" s="173">
        <v>23603.27</v>
      </c>
      <c r="AC808" s="168" t="s">
        <v>149</v>
      </c>
      <c r="AD808" s="175" t="s">
        <v>79</v>
      </c>
      <c r="AE808" s="175">
        <f>V808+Y808</f>
        <v>271437.59999999998</v>
      </c>
      <c r="AF808" s="168" t="s">
        <v>79</v>
      </c>
      <c r="AG808" s="168" t="s">
        <v>33</v>
      </c>
      <c r="AH808" s="168" t="s">
        <v>253</v>
      </c>
      <c r="AI808" s="168" t="s">
        <v>259</v>
      </c>
      <c r="AJ808" s="168"/>
    </row>
    <row r="809" spans="2:36" s="66" customFormat="1" ht="86.15" customHeight="1" x14ac:dyDescent="0.35">
      <c r="B809" s="167"/>
      <c r="C809" s="167"/>
      <c r="D809" s="167"/>
      <c r="E809" s="166"/>
      <c r="F809" s="166"/>
      <c r="G809" s="166"/>
      <c r="H809" s="167"/>
      <c r="I809" s="167"/>
      <c r="J809" s="12" t="s">
        <v>111</v>
      </c>
      <c r="K809" s="8" t="s">
        <v>112</v>
      </c>
      <c r="L809" s="8" t="s">
        <v>85</v>
      </c>
      <c r="M809" s="8">
        <v>3</v>
      </c>
      <c r="N809" s="168"/>
      <c r="O809" s="167"/>
      <c r="P809" s="167"/>
      <c r="Q809" s="167"/>
      <c r="R809" s="170"/>
      <c r="S809" s="170"/>
      <c r="T809" s="171"/>
      <c r="U809" s="171"/>
      <c r="V809" s="197"/>
      <c r="W809" s="173"/>
      <c r="X809" s="173"/>
      <c r="Y809" s="173"/>
      <c r="Z809" s="173"/>
      <c r="AA809" s="173"/>
      <c r="AB809" s="173"/>
      <c r="AC809" s="168"/>
      <c r="AD809" s="175"/>
      <c r="AE809" s="175"/>
      <c r="AF809" s="167"/>
      <c r="AG809" s="168"/>
      <c r="AH809" s="168"/>
      <c r="AI809" s="168"/>
      <c r="AJ809" s="167"/>
    </row>
    <row r="810" spans="2:36" s="66" customFormat="1" ht="59.15" customHeight="1" x14ac:dyDescent="0.35">
      <c r="B810" s="167"/>
      <c r="C810" s="167"/>
      <c r="D810" s="167"/>
      <c r="E810" s="166"/>
      <c r="F810" s="166"/>
      <c r="G810" s="166"/>
      <c r="H810" s="167"/>
      <c r="I810" s="167"/>
      <c r="J810" s="12" t="s">
        <v>127</v>
      </c>
      <c r="K810" s="8" t="s">
        <v>128</v>
      </c>
      <c r="L810" s="8" t="s">
        <v>85</v>
      </c>
      <c r="M810" s="53">
        <v>200</v>
      </c>
      <c r="N810" s="168"/>
      <c r="O810" s="167"/>
      <c r="P810" s="167"/>
      <c r="Q810" s="167"/>
      <c r="R810" s="170"/>
      <c r="S810" s="170"/>
      <c r="T810" s="171"/>
      <c r="U810" s="171"/>
      <c r="V810" s="198"/>
      <c r="W810" s="173"/>
      <c r="X810" s="173"/>
      <c r="Y810" s="173"/>
      <c r="Z810" s="173"/>
      <c r="AA810" s="173"/>
      <c r="AB810" s="173"/>
      <c r="AC810" s="168"/>
      <c r="AD810" s="175"/>
      <c r="AE810" s="175"/>
      <c r="AF810" s="167"/>
      <c r="AG810" s="168"/>
      <c r="AH810" s="168"/>
      <c r="AI810" s="168"/>
      <c r="AJ810" s="167"/>
    </row>
    <row r="811" spans="2:36" s="66" customFormat="1" ht="132" customHeight="1" x14ac:dyDescent="0.35">
      <c r="B811" s="179" t="s">
        <v>496</v>
      </c>
      <c r="C811" s="241" t="s">
        <v>502</v>
      </c>
      <c r="D811" s="179" t="s">
        <v>106</v>
      </c>
      <c r="E811" s="182" t="s">
        <v>67</v>
      </c>
      <c r="F811" s="194" t="s">
        <v>134</v>
      </c>
      <c r="G811" s="182" t="s">
        <v>147</v>
      </c>
      <c r="H811" s="199" t="s">
        <v>70</v>
      </c>
      <c r="I811" s="199" t="s">
        <v>79</v>
      </c>
      <c r="J811" s="12" t="s">
        <v>212</v>
      </c>
      <c r="K811" s="8" t="s">
        <v>107</v>
      </c>
      <c r="L811" s="8" t="s">
        <v>86</v>
      </c>
      <c r="M811" s="8">
        <v>40</v>
      </c>
      <c r="N811" s="206" t="s">
        <v>108</v>
      </c>
      <c r="O811" s="179" t="s">
        <v>370</v>
      </c>
      <c r="P811" s="179" t="s">
        <v>75</v>
      </c>
      <c r="Q811" s="179" t="s">
        <v>76</v>
      </c>
      <c r="R811" s="200" t="s">
        <v>77</v>
      </c>
      <c r="S811" s="200" t="s">
        <v>109</v>
      </c>
      <c r="T811" s="203">
        <f>V811+Y811</f>
        <v>352381.87</v>
      </c>
      <c r="U811" s="203" t="s">
        <v>79</v>
      </c>
      <c r="V811" s="333">
        <v>299524.59000000003</v>
      </c>
      <c r="W811" s="173" t="s">
        <v>79</v>
      </c>
      <c r="X811" s="173" t="s">
        <v>79</v>
      </c>
      <c r="Y811" s="333">
        <v>52857.279999999999</v>
      </c>
      <c r="Z811" s="173" t="s">
        <v>98</v>
      </c>
      <c r="AA811" s="173" t="s">
        <v>79</v>
      </c>
      <c r="AB811" s="333">
        <v>28571.51</v>
      </c>
      <c r="AC811" s="191" t="s">
        <v>149</v>
      </c>
      <c r="AD811" s="189" t="s">
        <v>79</v>
      </c>
      <c r="AE811" s="189">
        <f>V811+Y811</f>
        <v>352381.87</v>
      </c>
      <c r="AF811" s="191" t="s">
        <v>79</v>
      </c>
      <c r="AG811" s="191" t="s">
        <v>33</v>
      </c>
      <c r="AH811" s="206" t="s">
        <v>178</v>
      </c>
      <c r="AI811" s="191" t="s">
        <v>161</v>
      </c>
      <c r="AJ811" s="191"/>
    </row>
    <row r="812" spans="2:36" s="66" customFormat="1" ht="86.15" customHeight="1" x14ac:dyDescent="0.35">
      <c r="B812" s="180"/>
      <c r="C812" s="337"/>
      <c r="D812" s="180"/>
      <c r="E812" s="183"/>
      <c r="F812" s="183"/>
      <c r="G812" s="183"/>
      <c r="H812" s="180"/>
      <c r="I812" s="180"/>
      <c r="J812" s="12" t="s">
        <v>111</v>
      </c>
      <c r="K812" s="8" t="s">
        <v>112</v>
      </c>
      <c r="L812" s="8" t="s">
        <v>85</v>
      </c>
      <c r="M812" s="8">
        <v>4</v>
      </c>
      <c r="N812" s="192"/>
      <c r="O812" s="180"/>
      <c r="P812" s="180"/>
      <c r="Q812" s="180"/>
      <c r="R812" s="201"/>
      <c r="S812" s="201"/>
      <c r="T812" s="204"/>
      <c r="U812" s="204"/>
      <c r="V812" s="334"/>
      <c r="W812" s="173"/>
      <c r="X812" s="173"/>
      <c r="Y812" s="334"/>
      <c r="Z812" s="173"/>
      <c r="AA812" s="173"/>
      <c r="AB812" s="334"/>
      <c r="AC812" s="192"/>
      <c r="AD812" s="187"/>
      <c r="AE812" s="187"/>
      <c r="AF812" s="180"/>
      <c r="AG812" s="192"/>
      <c r="AH812" s="192"/>
      <c r="AI812" s="192"/>
      <c r="AJ812" s="180"/>
    </row>
    <row r="813" spans="2:36" s="66" customFormat="1" ht="59.15" customHeight="1" x14ac:dyDescent="0.35">
      <c r="B813" s="181"/>
      <c r="C813" s="232"/>
      <c r="D813" s="181"/>
      <c r="E813" s="184"/>
      <c r="F813" s="184"/>
      <c r="G813" s="184"/>
      <c r="H813" s="181"/>
      <c r="I813" s="181"/>
      <c r="J813" s="12" t="s">
        <v>127</v>
      </c>
      <c r="K813" s="8" t="s">
        <v>128</v>
      </c>
      <c r="L813" s="8" t="s">
        <v>85</v>
      </c>
      <c r="M813" s="53">
        <v>163</v>
      </c>
      <c r="N813" s="193"/>
      <c r="O813" s="181"/>
      <c r="P813" s="181"/>
      <c r="Q813" s="181"/>
      <c r="R813" s="202"/>
      <c r="S813" s="202"/>
      <c r="T813" s="205"/>
      <c r="U813" s="205"/>
      <c r="V813" s="335"/>
      <c r="W813" s="173"/>
      <c r="X813" s="173"/>
      <c r="Y813" s="335"/>
      <c r="Z813" s="173"/>
      <c r="AA813" s="173"/>
      <c r="AB813" s="335"/>
      <c r="AC813" s="193"/>
      <c r="AD813" s="188"/>
      <c r="AE813" s="188"/>
      <c r="AF813" s="181"/>
      <c r="AG813" s="193"/>
      <c r="AH813" s="193"/>
      <c r="AI813" s="193"/>
      <c r="AJ813" s="181"/>
    </row>
    <row r="814" spans="2:36" s="66" customFormat="1" ht="132" customHeight="1" x14ac:dyDescent="0.35">
      <c r="B814" s="179" t="s">
        <v>497</v>
      </c>
      <c r="C814" s="241" t="s">
        <v>501</v>
      </c>
      <c r="D814" s="179" t="s">
        <v>106</v>
      </c>
      <c r="E814" s="182" t="s">
        <v>67</v>
      </c>
      <c r="F814" s="194" t="s">
        <v>134</v>
      </c>
      <c r="G814" s="182" t="s">
        <v>147</v>
      </c>
      <c r="H814" s="199" t="s">
        <v>70</v>
      </c>
      <c r="I814" s="199" t="s">
        <v>79</v>
      </c>
      <c r="J814" s="12" t="s">
        <v>212</v>
      </c>
      <c r="K814" s="8" t="s">
        <v>107</v>
      </c>
      <c r="L814" s="8" t="s">
        <v>86</v>
      </c>
      <c r="M814" s="8">
        <v>40</v>
      </c>
      <c r="N814" s="206" t="s">
        <v>108</v>
      </c>
      <c r="O814" s="179" t="s">
        <v>370</v>
      </c>
      <c r="P814" s="179" t="s">
        <v>75</v>
      </c>
      <c r="Q814" s="179" t="s">
        <v>76</v>
      </c>
      <c r="R814" s="200" t="s">
        <v>77</v>
      </c>
      <c r="S814" s="200" t="s">
        <v>109</v>
      </c>
      <c r="T814" s="203">
        <f>V814+Y814</f>
        <v>201160</v>
      </c>
      <c r="U814" s="203" t="s">
        <v>79</v>
      </c>
      <c r="V814" s="333">
        <v>170986</v>
      </c>
      <c r="W814" s="173" t="s">
        <v>79</v>
      </c>
      <c r="X814" s="173" t="s">
        <v>79</v>
      </c>
      <c r="Y814" s="333">
        <v>30174</v>
      </c>
      <c r="Z814" s="173" t="s">
        <v>98</v>
      </c>
      <c r="AA814" s="173" t="s">
        <v>79</v>
      </c>
      <c r="AB814" s="333">
        <v>16310.27027027027</v>
      </c>
      <c r="AC814" s="191" t="s">
        <v>149</v>
      </c>
      <c r="AD814" s="189" t="s">
        <v>79</v>
      </c>
      <c r="AE814" s="189">
        <f>V814+Y814</f>
        <v>201160</v>
      </c>
      <c r="AF814" s="191" t="s">
        <v>79</v>
      </c>
      <c r="AG814" s="191" t="s">
        <v>33</v>
      </c>
      <c r="AH814" s="238" t="s">
        <v>498</v>
      </c>
      <c r="AI814" s="238" t="s">
        <v>164</v>
      </c>
      <c r="AJ814" s="191"/>
    </row>
    <row r="815" spans="2:36" s="66" customFormat="1" ht="86.15" customHeight="1" x14ac:dyDescent="0.35">
      <c r="B815" s="180"/>
      <c r="C815" s="337"/>
      <c r="D815" s="180"/>
      <c r="E815" s="183"/>
      <c r="F815" s="183"/>
      <c r="G815" s="183"/>
      <c r="H815" s="180"/>
      <c r="I815" s="180"/>
      <c r="J815" s="12" t="s">
        <v>111</v>
      </c>
      <c r="K815" s="8" t="s">
        <v>112</v>
      </c>
      <c r="L815" s="8" t="s">
        <v>85</v>
      </c>
      <c r="M815" s="68">
        <v>2</v>
      </c>
      <c r="N815" s="192"/>
      <c r="O815" s="180"/>
      <c r="P815" s="180"/>
      <c r="Q815" s="180"/>
      <c r="R815" s="201"/>
      <c r="S815" s="201"/>
      <c r="T815" s="204"/>
      <c r="U815" s="204"/>
      <c r="V815" s="334"/>
      <c r="W815" s="173"/>
      <c r="X815" s="173"/>
      <c r="Y815" s="334"/>
      <c r="Z815" s="173"/>
      <c r="AA815" s="173"/>
      <c r="AB815" s="334"/>
      <c r="AC815" s="192"/>
      <c r="AD815" s="187"/>
      <c r="AE815" s="187"/>
      <c r="AF815" s="180"/>
      <c r="AG815" s="192"/>
      <c r="AH815" s="239"/>
      <c r="AI815" s="239"/>
      <c r="AJ815" s="180"/>
    </row>
    <row r="816" spans="2:36" s="66" customFormat="1" ht="59.15" customHeight="1" x14ac:dyDescent="0.35">
      <c r="B816" s="181"/>
      <c r="C816" s="232"/>
      <c r="D816" s="181"/>
      <c r="E816" s="184"/>
      <c r="F816" s="184"/>
      <c r="G816" s="184"/>
      <c r="H816" s="181"/>
      <c r="I816" s="181"/>
      <c r="J816" s="12" t="s">
        <v>127</v>
      </c>
      <c r="K816" s="8" t="s">
        <v>128</v>
      </c>
      <c r="L816" s="8" t="s">
        <v>85</v>
      </c>
      <c r="M816" s="68">
        <v>94</v>
      </c>
      <c r="N816" s="193"/>
      <c r="O816" s="181"/>
      <c r="P816" s="181"/>
      <c r="Q816" s="181"/>
      <c r="R816" s="202"/>
      <c r="S816" s="202"/>
      <c r="T816" s="205"/>
      <c r="U816" s="205"/>
      <c r="V816" s="335"/>
      <c r="W816" s="173"/>
      <c r="X816" s="173"/>
      <c r="Y816" s="335"/>
      <c r="Z816" s="173"/>
      <c r="AA816" s="173"/>
      <c r="AB816" s="335"/>
      <c r="AC816" s="193"/>
      <c r="AD816" s="188"/>
      <c r="AE816" s="188"/>
      <c r="AF816" s="181"/>
      <c r="AG816" s="193"/>
      <c r="AH816" s="240"/>
      <c r="AI816" s="240"/>
      <c r="AJ816" s="181"/>
    </row>
    <row r="817" spans="2:36" s="77" customFormat="1" ht="52" customHeight="1" x14ac:dyDescent="0.3">
      <c r="B817" s="167" t="s">
        <v>499</v>
      </c>
      <c r="C817" s="241" t="s">
        <v>500</v>
      </c>
      <c r="D817" s="167" t="s">
        <v>66</v>
      </c>
      <c r="E817" s="166" t="s">
        <v>67</v>
      </c>
      <c r="F817" s="166" t="s">
        <v>132</v>
      </c>
      <c r="G817" s="166" t="s">
        <v>69</v>
      </c>
      <c r="H817" s="167" t="s">
        <v>70</v>
      </c>
      <c r="I817" s="167" t="s">
        <v>79</v>
      </c>
      <c r="J817" s="12" t="s">
        <v>113</v>
      </c>
      <c r="K817" s="8" t="s">
        <v>114</v>
      </c>
      <c r="L817" s="8" t="s">
        <v>115</v>
      </c>
      <c r="M817" s="8">
        <v>3</v>
      </c>
      <c r="N817" s="168" t="s">
        <v>108</v>
      </c>
      <c r="O817" s="241" t="s">
        <v>370</v>
      </c>
      <c r="P817" s="167" t="s">
        <v>75</v>
      </c>
      <c r="Q817" s="167" t="s">
        <v>76</v>
      </c>
      <c r="R817" s="170" t="s">
        <v>77</v>
      </c>
      <c r="S817" s="170" t="s">
        <v>109</v>
      </c>
      <c r="T817" s="171">
        <f>V817+Y817</f>
        <v>227459.98</v>
      </c>
      <c r="U817" s="171" t="s">
        <v>98</v>
      </c>
      <c r="V817" s="279">
        <v>193340.98300000001</v>
      </c>
      <c r="W817" s="279" t="s">
        <v>98</v>
      </c>
      <c r="X817" s="279" t="s">
        <v>98</v>
      </c>
      <c r="Y817" s="279">
        <v>34118.997000000003</v>
      </c>
      <c r="Z817" s="279" t="s">
        <v>98</v>
      </c>
      <c r="AA817" s="279" t="s">
        <v>98</v>
      </c>
      <c r="AB817" s="279">
        <v>18442.701081081079</v>
      </c>
      <c r="AC817" s="168" t="s">
        <v>80</v>
      </c>
      <c r="AD817" s="175" t="s">
        <v>79</v>
      </c>
      <c r="AE817" s="175">
        <f>V817+Y817</f>
        <v>227459.98</v>
      </c>
      <c r="AF817" s="168" t="s">
        <v>79</v>
      </c>
      <c r="AG817" s="168" t="s">
        <v>33</v>
      </c>
      <c r="AH817" s="238" t="s">
        <v>253</v>
      </c>
      <c r="AI817" s="238" t="s">
        <v>257</v>
      </c>
      <c r="AJ817" s="168"/>
    </row>
    <row r="818" spans="2:36" s="77" customFormat="1" ht="52" x14ac:dyDescent="0.3">
      <c r="B818" s="167"/>
      <c r="C818" s="337"/>
      <c r="D818" s="167"/>
      <c r="E818" s="166"/>
      <c r="F818" s="166"/>
      <c r="G818" s="166"/>
      <c r="H818" s="167"/>
      <c r="I818" s="167"/>
      <c r="J818" s="12" t="s">
        <v>116</v>
      </c>
      <c r="K818" s="8" t="s">
        <v>117</v>
      </c>
      <c r="L818" s="8" t="s">
        <v>85</v>
      </c>
      <c r="M818" s="8">
        <v>2</v>
      </c>
      <c r="N818" s="168"/>
      <c r="O818" s="337"/>
      <c r="P818" s="167"/>
      <c r="Q818" s="167"/>
      <c r="R818" s="170"/>
      <c r="S818" s="170"/>
      <c r="T818" s="171"/>
      <c r="U818" s="171"/>
      <c r="V818" s="280"/>
      <c r="W818" s="280"/>
      <c r="X818" s="280"/>
      <c r="Y818" s="280"/>
      <c r="Z818" s="280"/>
      <c r="AA818" s="280"/>
      <c r="AB818" s="280"/>
      <c r="AC818" s="168"/>
      <c r="AD818" s="175"/>
      <c r="AE818" s="175"/>
      <c r="AF818" s="167"/>
      <c r="AG818" s="168"/>
      <c r="AH818" s="239"/>
      <c r="AI818" s="239"/>
      <c r="AJ818" s="167"/>
    </row>
    <row r="819" spans="2:36" s="77" customFormat="1" ht="39" x14ac:dyDescent="0.3">
      <c r="B819" s="167"/>
      <c r="C819" s="337"/>
      <c r="D819" s="167"/>
      <c r="E819" s="166"/>
      <c r="F819" s="166"/>
      <c r="G819" s="166"/>
      <c r="H819" s="167"/>
      <c r="I819" s="167"/>
      <c r="J819" s="12" t="s">
        <v>213</v>
      </c>
      <c r="K819" s="8" t="s">
        <v>118</v>
      </c>
      <c r="L819" s="8" t="s">
        <v>119</v>
      </c>
      <c r="M819" s="8">
        <v>2</v>
      </c>
      <c r="N819" s="168"/>
      <c r="O819" s="337"/>
      <c r="P819" s="167"/>
      <c r="Q819" s="167"/>
      <c r="R819" s="170"/>
      <c r="S819" s="170"/>
      <c r="T819" s="171"/>
      <c r="U819" s="171"/>
      <c r="V819" s="280"/>
      <c r="W819" s="280"/>
      <c r="X819" s="280"/>
      <c r="Y819" s="280"/>
      <c r="Z819" s="280"/>
      <c r="AA819" s="280"/>
      <c r="AB819" s="280"/>
      <c r="AC819" s="168"/>
      <c r="AD819" s="175"/>
      <c r="AE819" s="175"/>
      <c r="AF819" s="167"/>
      <c r="AG819" s="168"/>
      <c r="AH819" s="239"/>
      <c r="AI819" s="239"/>
      <c r="AJ819" s="167"/>
    </row>
    <row r="820" spans="2:36" s="77" customFormat="1" ht="26" x14ac:dyDescent="0.3">
      <c r="B820" s="167"/>
      <c r="C820" s="232"/>
      <c r="D820" s="167"/>
      <c r="E820" s="166"/>
      <c r="F820" s="166"/>
      <c r="G820" s="166"/>
      <c r="H820" s="167"/>
      <c r="I820" s="167"/>
      <c r="J820" s="12" t="s">
        <v>120</v>
      </c>
      <c r="K820" s="8" t="s">
        <v>121</v>
      </c>
      <c r="L820" s="8" t="s">
        <v>119</v>
      </c>
      <c r="M820" s="53">
        <v>2</v>
      </c>
      <c r="N820" s="168"/>
      <c r="O820" s="232"/>
      <c r="P820" s="167"/>
      <c r="Q820" s="167"/>
      <c r="R820" s="170"/>
      <c r="S820" s="170"/>
      <c r="T820" s="171"/>
      <c r="U820" s="171"/>
      <c r="V820" s="281"/>
      <c r="W820" s="281"/>
      <c r="X820" s="281"/>
      <c r="Y820" s="281"/>
      <c r="Z820" s="281"/>
      <c r="AA820" s="281"/>
      <c r="AB820" s="281"/>
      <c r="AC820" s="168"/>
      <c r="AD820" s="175"/>
      <c r="AE820" s="175"/>
      <c r="AF820" s="167"/>
      <c r="AG820" s="168"/>
      <c r="AH820" s="240"/>
      <c r="AI820" s="240"/>
      <c r="AJ820" s="167"/>
    </row>
    <row r="821" spans="2:36" s="66" customFormat="1" ht="117" customHeight="1" x14ac:dyDescent="0.35">
      <c r="B821" s="179" t="s">
        <v>503</v>
      </c>
      <c r="C821" s="241" t="s">
        <v>1094</v>
      </c>
      <c r="D821" s="179" t="s">
        <v>106</v>
      </c>
      <c r="E821" s="182" t="s">
        <v>67</v>
      </c>
      <c r="F821" s="194" t="s">
        <v>134</v>
      </c>
      <c r="G821" s="182" t="s">
        <v>147</v>
      </c>
      <c r="H821" s="199" t="s">
        <v>70</v>
      </c>
      <c r="I821" s="199" t="s">
        <v>79</v>
      </c>
      <c r="J821" s="12" t="s">
        <v>212</v>
      </c>
      <c r="K821" s="8" t="s">
        <v>107</v>
      </c>
      <c r="L821" s="8" t="s">
        <v>86</v>
      </c>
      <c r="M821" s="8">
        <v>40</v>
      </c>
      <c r="N821" s="206" t="s">
        <v>108</v>
      </c>
      <c r="O821" s="179" t="s">
        <v>370</v>
      </c>
      <c r="P821" s="179" t="s">
        <v>75</v>
      </c>
      <c r="Q821" s="179" t="s">
        <v>76</v>
      </c>
      <c r="R821" s="200" t="s">
        <v>77</v>
      </c>
      <c r="S821" s="200" t="s">
        <v>109</v>
      </c>
      <c r="T821" s="203">
        <f>V821+Y821</f>
        <v>42800</v>
      </c>
      <c r="U821" s="203" t="s">
        <v>79</v>
      </c>
      <c r="V821" s="279">
        <v>36380</v>
      </c>
      <c r="W821" s="279" t="s">
        <v>98</v>
      </c>
      <c r="X821" s="279" t="s">
        <v>98</v>
      </c>
      <c r="Y821" s="279">
        <v>6420</v>
      </c>
      <c r="Z821" s="178" t="s">
        <v>98</v>
      </c>
      <c r="AA821" s="178" t="s">
        <v>98</v>
      </c>
      <c r="AB821" s="279">
        <v>3470.27027027027</v>
      </c>
      <c r="AC821" s="191" t="s">
        <v>149</v>
      </c>
      <c r="AD821" s="189" t="s">
        <v>79</v>
      </c>
      <c r="AE821" s="189">
        <f>V821+Y821</f>
        <v>42800</v>
      </c>
      <c r="AF821" s="191" t="s">
        <v>79</v>
      </c>
      <c r="AG821" s="191" t="s">
        <v>33</v>
      </c>
      <c r="AH821" s="238" t="s">
        <v>252</v>
      </c>
      <c r="AI821" s="238" t="s">
        <v>253</v>
      </c>
      <c r="AJ821" s="191"/>
    </row>
    <row r="822" spans="2:36" s="66" customFormat="1" ht="70.5" customHeight="1" x14ac:dyDescent="0.35">
      <c r="B822" s="180"/>
      <c r="C822" s="337"/>
      <c r="D822" s="180"/>
      <c r="E822" s="183"/>
      <c r="F822" s="183"/>
      <c r="G822" s="183"/>
      <c r="H822" s="180"/>
      <c r="I822" s="180"/>
      <c r="J822" s="12" t="s">
        <v>111</v>
      </c>
      <c r="K822" s="8" t="s">
        <v>112</v>
      </c>
      <c r="L822" s="8" t="s">
        <v>85</v>
      </c>
      <c r="M822" s="68">
        <v>1</v>
      </c>
      <c r="N822" s="192"/>
      <c r="O822" s="180"/>
      <c r="P822" s="180"/>
      <c r="Q822" s="180"/>
      <c r="R822" s="201"/>
      <c r="S822" s="201"/>
      <c r="T822" s="204"/>
      <c r="U822" s="204"/>
      <c r="V822" s="280"/>
      <c r="W822" s="280"/>
      <c r="X822" s="280"/>
      <c r="Y822" s="280"/>
      <c r="Z822" s="197"/>
      <c r="AA822" s="197"/>
      <c r="AB822" s="280"/>
      <c r="AC822" s="192"/>
      <c r="AD822" s="187"/>
      <c r="AE822" s="187"/>
      <c r="AF822" s="180"/>
      <c r="AG822" s="192"/>
      <c r="AH822" s="239"/>
      <c r="AI822" s="239"/>
      <c r="AJ822" s="180"/>
    </row>
    <row r="823" spans="2:36" s="66" customFormat="1" ht="59.15" customHeight="1" x14ac:dyDescent="0.35">
      <c r="B823" s="181"/>
      <c r="C823" s="232"/>
      <c r="D823" s="181"/>
      <c r="E823" s="184"/>
      <c r="F823" s="184"/>
      <c r="G823" s="184"/>
      <c r="H823" s="181"/>
      <c r="I823" s="181"/>
      <c r="J823" s="12" t="s">
        <v>127</v>
      </c>
      <c r="K823" s="8" t="s">
        <v>128</v>
      </c>
      <c r="L823" s="8" t="s">
        <v>85</v>
      </c>
      <c r="M823" s="68">
        <v>20</v>
      </c>
      <c r="N823" s="193"/>
      <c r="O823" s="181"/>
      <c r="P823" s="181"/>
      <c r="Q823" s="181"/>
      <c r="R823" s="202"/>
      <c r="S823" s="202"/>
      <c r="T823" s="205"/>
      <c r="U823" s="205"/>
      <c r="V823" s="281"/>
      <c r="W823" s="281"/>
      <c r="X823" s="281"/>
      <c r="Y823" s="281"/>
      <c r="Z823" s="198"/>
      <c r="AA823" s="198"/>
      <c r="AB823" s="281"/>
      <c r="AC823" s="193"/>
      <c r="AD823" s="188"/>
      <c r="AE823" s="188"/>
      <c r="AF823" s="181"/>
      <c r="AG823" s="193"/>
      <c r="AH823" s="240"/>
      <c r="AI823" s="240"/>
      <c r="AJ823" s="181"/>
    </row>
    <row r="824" spans="2:36" s="66" customFormat="1" ht="138.75" customHeight="1" x14ac:dyDescent="0.35">
      <c r="B824" s="179" t="s">
        <v>991</v>
      </c>
      <c r="C824" s="241" t="s">
        <v>992</v>
      </c>
      <c r="D824" s="179" t="s">
        <v>106</v>
      </c>
      <c r="E824" s="182" t="s">
        <v>67</v>
      </c>
      <c r="F824" s="194" t="s">
        <v>134</v>
      </c>
      <c r="G824" s="182" t="s">
        <v>147</v>
      </c>
      <c r="H824" s="199" t="s">
        <v>70</v>
      </c>
      <c r="I824" s="199" t="s">
        <v>79</v>
      </c>
      <c r="J824" s="12" t="s">
        <v>212</v>
      </c>
      <c r="K824" s="8" t="s">
        <v>107</v>
      </c>
      <c r="L824" s="8" t="s">
        <v>86</v>
      </c>
      <c r="M824" s="8">
        <v>40</v>
      </c>
      <c r="N824" s="206" t="s">
        <v>108</v>
      </c>
      <c r="O824" s="179" t="s">
        <v>370</v>
      </c>
      <c r="P824" s="179" t="s">
        <v>75</v>
      </c>
      <c r="Q824" s="179" t="s">
        <v>76</v>
      </c>
      <c r="R824" s="200" t="s">
        <v>77</v>
      </c>
      <c r="S824" s="200" t="s">
        <v>109</v>
      </c>
      <c r="T824" s="203">
        <f>V824+Y824</f>
        <v>176198.13</v>
      </c>
      <c r="U824" s="203" t="s">
        <v>79</v>
      </c>
      <c r="V824" s="333">
        <v>149768.41</v>
      </c>
      <c r="W824" s="173" t="s">
        <v>79</v>
      </c>
      <c r="X824" s="173" t="s">
        <v>79</v>
      </c>
      <c r="Y824" s="333">
        <v>26429.72</v>
      </c>
      <c r="Z824" s="173" t="s">
        <v>98</v>
      </c>
      <c r="AA824" s="173" t="s">
        <v>79</v>
      </c>
      <c r="AB824" s="333">
        <v>14286.34</v>
      </c>
      <c r="AC824" s="191" t="s">
        <v>149</v>
      </c>
      <c r="AD824" s="189" t="s">
        <v>79</v>
      </c>
      <c r="AE824" s="189">
        <f>V824+Y824</f>
        <v>176198.13</v>
      </c>
      <c r="AF824" s="191" t="s">
        <v>79</v>
      </c>
      <c r="AG824" s="191" t="s">
        <v>33</v>
      </c>
      <c r="AH824" s="330" t="s">
        <v>162</v>
      </c>
      <c r="AI824" s="330" t="s">
        <v>180</v>
      </c>
      <c r="AJ824" s="191"/>
    </row>
    <row r="825" spans="2:36" s="66" customFormat="1" ht="69" customHeight="1" x14ac:dyDescent="0.35">
      <c r="B825" s="180"/>
      <c r="C825" s="337"/>
      <c r="D825" s="180"/>
      <c r="E825" s="183"/>
      <c r="F825" s="183"/>
      <c r="G825" s="183"/>
      <c r="H825" s="180"/>
      <c r="I825" s="180"/>
      <c r="J825" s="12" t="s">
        <v>111</v>
      </c>
      <c r="K825" s="8" t="s">
        <v>112</v>
      </c>
      <c r="L825" s="8" t="s">
        <v>85</v>
      </c>
      <c r="M825" s="8">
        <v>2</v>
      </c>
      <c r="N825" s="192"/>
      <c r="O825" s="180"/>
      <c r="P825" s="180"/>
      <c r="Q825" s="180"/>
      <c r="R825" s="201"/>
      <c r="S825" s="201"/>
      <c r="T825" s="204"/>
      <c r="U825" s="204"/>
      <c r="V825" s="334"/>
      <c r="W825" s="173"/>
      <c r="X825" s="173"/>
      <c r="Y825" s="334"/>
      <c r="Z825" s="173"/>
      <c r="AA825" s="173"/>
      <c r="AB825" s="334"/>
      <c r="AC825" s="192"/>
      <c r="AD825" s="187"/>
      <c r="AE825" s="187"/>
      <c r="AF825" s="180"/>
      <c r="AG825" s="192"/>
      <c r="AH825" s="331"/>
      <c r="AI825" s="331"/>
      <c r="AJ825" s="180"/>
    </row>
    <row r="826" spans="2:36" s="66" customFormat="1" ht="59.15" customHeight="1" x14ac:dyDescent="0.35">
      <c r="B826" s="181"/>
      <c r="C826" s="232"/>
      <c r="D826" s="181"/>
      <c r="E826" s="184"/>
      <c r="F826" s="184"/>
      <c r="G826" s="184"/>
      <c r="H826" s="181"/>
      <c r="I826" s="181"/>
      <c r="J826" s="12" t="s">
        <v>127</v>
      </c>
      <c r="K826" s="8" t="s">
        <v>128</v>
      </c>
      <c r="L826" s="8" t="s">
        <v>85</v>
      </c>
      <c r="M826" s="53">
        <v>84</v>
      </c>
      <c r="N826" s="193"/>
      <c r="O826" s="181"/>
      <c r="P826" s="181"/>
      <c r="Q826" s="181"/>
      <c r="R826" s="202"/>
      <c r="S826" s="202"/>
      <c r="T826" s="205"/>
      <c r="U826" s="205"/>
      <c r="V826" s="335"/>
      <c r="W826" s="173"/>
      <c r="X826" s="173"/>
      <c r="Y826" s="335"/>
      <c r="Z826" s="173"/>
      <c r="AA826" s="173"/>
      <c r="AB826" s="335"/>
      <c r="AC826" s="193"/>
      <c r="AD826" s="188"/>
      <c r="AE826" s="188"/>
      <c r="AF826" s="181"/>
      <c r="AG826" s="193"/>
      <c r="AH826" s="332"/>
      <c r="AI826" s="332"/>
      <c r="AJ826" s="181"/>
    </row>
    <row r="827" spans="2:36" s="66" customFormat="1" ht="132" customHeight="1" x14ac:dyDescent="0.35">
      <c r="B827" s="179" t="s">
        <v>408</v>
      </c>
      <c r="C827" s="179" t="s">
        <v>407</v>
      </c>
      <c r="D827" s="179" t="s">
        <v>106</v>
      </c>
      <c r="E827" s="182" t="s">
        <v>67</v>
      </c>
      <c r="F827" s="194" t="s">
        <v>134</v>
      </c>
      <c r="G827" s="182" t="s">
        <v>147</v>
      </c>
      <c r="H827" s="199" t="s">
        <v>70</v>
      </c>
      <c r="I827" s="199" t="s">
        <v>79</v>
      </c>
      <c r="J827" s="12" t="s">
        <v>212</v>
      </c>
      <c r="K827" s="8" t="s">
        <v>107</v>
      </c>
      <c r="L827" s="8" t="s">
        <v>86</v>
      </c>
      <c r="M827" s="8">
        <v>40</v>
      </c>
      <c r="N827" s="206" t="s">
        <v>108</v>
      </c>
      <c r="O827" s="179" t="s">
        <v>859</v>
      </c>
      <c r="P827" s="179" t="s">
        <v>75</v>
      </c>
      <c r="Q827" s="179" t="s">
        <v>76</v>
      </c>
      <c r="R827" s="200" t="s">
        <v>77</v>
      </c>
      <c r="S827" s="200" t="s">
        <v>109</v>
      </c>
      <c r="T827" s="203">
        <f>V827+Y827</f>
        <v>63073.8</v>
      </c>
      <c r="U827" s="203">
        <f>+T827</f>
        <v>63073.8</v>
      </c>
      <c r="V827" s="178">
        <v>53612.73</v>
      </c>
      <c r="W827" s="178" t="s">
        <v>79</v>
      </c>
      <c r="X827" s="178" t="s">
        <v>79</v>
      </c>
      <c r="Y827" s="178">
        <v>9461.07</v>
      </c>
      <c r="Z827" s="178" t="s">
        <v>98</v>
      </c>
      <c r="AA827" s="178" t="s">
        <v>79</v>
      </c>
      <c r="AB827" s="178">
        <v>5482.49</v>
      </c>
      <c r="AC827" s="191" t="s">
        <v>149</v>
      </c>
      <c r="AD827" s="189" t="s">
        <v>79</v>
      </c>
      <c r="AE827" s="189">
        <f>V827+Y827</f>
        <v>63073.8</v>
      </c>
      <c r="AF827" s="191" t="s">
        <v>79</v>
      </c>
      <c r="AG827" s="191" t="s">
        <v>33</v>
      </c>
      <c r="AH827" s="206" t="s">
        <v>178</v>
      </c>
      <c r="AI827" s="191" t="s">
        <v>161</v>
      </c>
      <c r="AJ827" s="191"/>
    </row>
    <row r="828" spans="2:36" s="66" customFormat="1" ht="86.15" customHeight="1" x14ac:dyDescent="0.35">
      <c r="B828" s="180"/>
      <c r="C828" s="180"/>
      <c r="D828" s="180"/>
      <c r="E828" s="183"/>
      <c r="F828" s="183"/>
      <c r="G828" s="183"/>
      <c r="H828" s="180"/>
      <c r="I828" s="180"/>
      <c r="J828" s="12" t="s">
        <v>111</v>
      </c>
      <c r="K828" s="8" t="s">
        <v>112</v>
      </c>
      <c r="L828" s="8" t="s">
        <v>85</v>
      </c>
      <c r="M828" s="8">
        <v>1</v>
      </c>
      <c r="N828" s="192"/>
      <c r="O828" s="180"/>
      <c r="P828" s="180"/>
      <c r="Q828" s="180"/>
      <c r="R828" s="201"/>
      <c r="S828" s="201"/>
      <c r="T828" s="204"/>
      <c r="U828" s="204"/>
      <c r="V828" s="197"/>
      <c r="W828" s="197"/>
      <c r="X828" s="197"/>
      <c r="Y828" s="197"/>
      <c r="Z828" s="197"/>
      <c r="AA828" s="197"/>
      <c r="AB828" s="197"/>
      <c r="AC828" s="192"/>
      <c r="AD828" s="187"/>
      <c r="AE828" s="187"/>
      <c r="AF828" s="180"/>
      <c r="AG828" s="192"/>
      <c r="AH828" s="192"/>
      <c r="AI828" s="192"/>
      <c r="AJ828" s="180"/>
    </row>
    <row r="829" spans="2:36" s="66" customFormat="1" ht="59.15" customHeight="1" x14ac:dyDescent="0.35">
      <c r="B829" s="181"/>
      <c r="C829" s="181"/>
      <c r="D829" s="181"/>
      <c r="E829" s="184"/>
      <c r="F829" s="184"/>
      <c r="G829" s="184"/>
      <c r="H829" s="181"/>
      <c r="I829" s="181"/>
      <c r="J829" s="12" t="s">
        <v>127</v>
      </c>
      <c r="K829" s="8" t="s">
        <v>128</v>
      </c>
      <c r="L829" s="8" t="s">
        <v>85</v>
      </c>
      <c r="M829" s="53">
        <v>29</v>
      </c>
      <c r="N829" s="193"/>
      <c r="O829" s="181"/>
      <c r="P829" s="181"/>
      <c r="Q829" s="181"/>
      <c r="R829" s="202"/>
      <c r="S829" s="202"/>
      <c r="T829" s="205"/>
      <c r="U829" s="205"/>
      <c r="V829" s="198"/>
      <c r="W829" s="198"/>
      <c r="X829" s="198"/>
      <c r="Y829" s="198"/>
      <c r="Z829" s="198"/>
      <c r="AA829" s="198"/>
      <c r="AB829" s="198"/>
      <c r="AC829" s="193"/>
      <c r="AD829" s="188"/>
      <c r="AE829" s="188"/>
      <c r="AF829" s="181"/>
      <c r="AG829" s="193"/>
      <c r="AH829" s="193"/>
      <c r="AI829" s="193"/>
      <c r="AJ829" s="181"/>
    </row>
    <row r="830" spans="2:36" s="77" customFormat="1" ht="52" customHeight="1" x14ac:dyDescent="0.3">
      <c r="B830" s="167" t="s">
        <v>409</v>
      </c>
      <c r="C830" s="167" t="s">
        <v>410</v>
      </c>
      <c r="D830" s="167" t="s">
        <v>66</v>
      </c>
      <c r="E830" s="166" t="s">
        <v>67</v>
      </c>
      <c r="F830" s="166" t="s">
        <v>132</v>
      </c>
      <c r="G830" s="166" t="s">
        <v>69</v>
      </c>
      <c r="H830" s="167" t="s">
        <v>70</v>
      </c>
      <c r="I830" s="167" t="s">
        <v>79</v>
      </c>
      <c r="J830" s="12" t="s">
        <v>113</v>
      </c>
      <c r="K830" s="8" t="s">
        <v>114</v>
      </c>
      <c r="L830" s="8" t="s">
        <v>115</v>
      </c>
      <c r="M830" s="8">
        <v>1</v>
      </c>
      <c r="N830" s="168" t="s">
        <v>108</v>
      </c>
      <c r="O830" s="167" t="s">
        <v>1006</v>
      </c>
      <c r="P830" s="167" t="s">
        <v>75</v>
      </c>
      <c r="Q830" s="167" t="s">
        <v>76</v>
      </c>
      <c r="R830" s="170" t="s">
        <v>77</v>
      </c>
      <c r="S830" s="170" t="s">
        <v>109</v>
      </c>
      <c r="T830" s="171">
        <f>V830+Y830</f>
        <v>75970</v>
      </c>
      <c r="U830" s="171">
        <f>T830/M831</f>
        <v>75970</v>
      </c>
      <c r="V830" s="173">
        <v>64574.5</v>
      </c>
      <c r="W830" s="173" t="s">
        <v>79</v>
      </c>
      <c r="X830" s="173" t="s">
        <v>79</v>
      </c>
      <c r="Y830" s="173">
        <v>11395.5</v>
      </c>
      <c r="Z830" s="173" t="s">
        <v>79</v>
      </c>
      <c r="AA830" s="173" t="s">
        <v>79</v>
      </c>
      <c r="AB830" s="173">
        <v>6606.08</v>
      </c>
      <c r="AC830" s="168" t="s">
        <v>80</v>
      </c>
      <c r="AD830" s="175" t="s">
        <v>79</v>
      </c>
      <c r="AE830" s="175">
        <f>V830+Y830</f>
        <v>75970</v>
      </c>
      <c r="AF830" s="168" t="s">
        <v>79</v>
      </c>
      <c r="AG830" s="168" t="s">
        <v>33</v>
      </c>
      <c r="AH830" s="168" t="s">
        <v>161</v>
      </c>
      <c r="AI830" s="168" t="s">
        <v>162</v>
      </c>
      <c r="AJ830" s="168"/>
    </row>
    <row r="831" spans="2:36" s="77" customFormat="1" ht="52" x14ac:dyDescent="0.3">
      <c r="B831" s="167"/>
      <c r="C831" s="167"/>
      <c r="D831" s="167"/>
      <c r="E831" s="166"/>
      <c r="F831" s="166"/>
      <c r="G831" s="166"/>
      <c r="H831" s="167"/>
      <c r="I831" s="167"/>
      <c r="J831" s="12" t="s">
        <v>116</v>
      </c>
      <c r="K831" s="8" t="s">
        <v>117</v>
      </c>
      <c r="L831" s="8" t="s">
        <v>85</v>
      </c>
      <c r="M831" s="8">
        <v>1</v>
      </c>
      <c r="N831" s="168"/>
      <c r="O831" s="167"/>
      <c r="P831" s="167"/>
      <c r="Q831" s="167"/>
      <c r="R831" s="170"/>
      <c r="S831" s="170"/>
      <c r="T831" s="171"/>
      <c r="U831" s="171"/>
      <c r="V831" s="173"/>
      <c r="W831" s="173"/>
      <c r="X831" s="173"/>
      <c r="Y831" s="173"/>
      <c r="Z831" s="173"/>
      <c r="AA831" s="173"/>
      <c r="AB831" s="173"/>
      <c r="AC831" s="168"/>
      <c r="AD831" s="175"/>
      <c r="AE831" s="175"/>
      <c r="AF831" s="167"/>
      <c r="AG831" s="168"/>
      <c r="AH831" s="168"/>
      <c r="AI831" s="168"/>
      <c r="AJ831" s="167"/>
    </row>
    <row r="832" spans="2:36" s="77" customFormat="1" ht="39" x14ac:dyDescent="0.3">
      <c r="B832" s="167"/>
      <c r="C832" s="167"/>
      <c r="D832" s="167"/>
      <c r="E832" s="166"/>
      <c r="F832" s="166"/>
      <c r="G832" s="166"/>
      <c r="H832" s="167"/>
      <c r="I832" s="167"/>
      <c r="J832" s="12" t="s">
        <v>213</v>
      </c>
      <c r="K832" s="8" t="s">
        <v>118</v>
      </c>
      <c r="L832" s="8" t="s">
        <v>119</v>
      </c>
      <c r="M832" s="8">
        <v>1</v>
      </c>
      <c r="N832" s="168"/>
      <c r="O832" s="167"/>
      <c r="P832" s="167"/>
      <c r="Q832" s="167"/>
      <c r="R832" s="170"/>
      <c r="S832" s="170"/>
      <c r="T832" s="171"/>
      <c r="U832" s="171"/>
      <c r="V832" s="173"/>
      <c r="W832" s="173"/>
      <c r="X832" s="173"/>
      <c r="Y832" s="173"/>
      <c r="Z832" s="173"/>
      <c r="AA832" s="173"/>
      <c r="AB832" s="173"/>
      <c r="AC832" s="168"/>
      <c r="AD832" s="175"/>
      <c r="AE832" s="175"/>
      <c r="AF832" s="167"/>
      <c r="AG832" s="168"/>
      <c r="AH832" s="168"/>
      <c r="AI832" s="168"/>
      <c r="AJ832" s="167"/>
    </row>
    <row r="833" spans="2:36" s="77" customFormat="1" ht="44.5" customHeight="1" x14ac:dyDescent="0.3">
      <c r="B833" s="167"/>
      <c r="C833" s="167"/>
      <c r="D833" s="167"/>
      <c r="E833" s="166"/>
      <c r="F833" s="166"/>
      <c r="G833" s="166"/>
      <c r="H833" s="167"/>
      <c r="I833" s="167"/>
      <c r="J833" s="12" t="s">
        <v>120</v>
      </c>
      <c r="K833" s="8" t="s">
        <v>121</v>
      </c>
      <c r="L833" s="8" t="s">
        <v>119</v>
      </c>
      <c r="M833" s="8">
        <v>1</v>
      </c>
      <c r="N833" s="168"/>
      <c r="O833" s="167"/>
      <c r="P833" s="167"/>
      <c r="Q833" s="167"/>
      <c r="R833" s="170"/>
      <c r="S833" s="170"/>
      <c r="T833" s="171"/>
      <c r="U833" s="171"/>
      <c r="V833" s="173"/>
      <c r="W833" s="173"/>
      <c r="X833" s="173"/>
      <c r="Y833" s="173"/>
      <c r="Z833" s="173"/>
      <c r="AA833" s="173"/>
      <c r="AB833" s="173"/>
      <c r="AC833" s="168"/>
      <c r="AD833" s="175"/>
      <c r="AE833" s="175"/>
      <c r="AF833" s="167"/>
      <c r="AG833" s="168"/>
      <c r="AH833" s="168"/>
      <c r="AI833" s="168"/>
      <c r="AJ833" s="167"/>
    </row>
    <row r="834" spans="2:36" s="66" customFormat="1" ht="113.15" customHeight="1" x14ac:dyDescent="0.35">
      <c r="B834" s="167" t="s">
        <v>411</v>
      </c>
      <c r="C834" s="167" t="s">
        <v>412</v>
      </c>
      <c r="D834" s="167" t="s">
        <v>106</v>
      </c>
      <c r="E834" s="166" t="s">
        <v>67</v>
      </c>
      <c r="F834" s="166" t="s">
        <v>134</v>
      </c>
      <c r="G834" s="166" t="s">
        <v>147</v>
      </c>
      <c r="H834" s="167" t="s">
        <v>70</v>
      </c>
      <c r="I834" s="167" t="s">
        <v>79</v>
      </c>
      <c r="J834" s="309" t="s">
        <v>212</v>
      </c>
      <c r="K834" s="179" t="s">
        <v>107</v>
      </c>
      <c r="L834" s="179" t="s">
        <v>86</v>
      </c>
      <c r="M834" s="179">
        <v>40</v>
      </c>
      <c r="N834" s="168" t="s">
        <v>108</v>
      </c>
      <c r="O834" s="167" t="s">
        <v>859</v>
      </c>
      <c r="P834" s="167" t="s">
        <v>75</v>
      </c>
      <c r="Q834" s="167" t="s">
        <v>76</v>
      </c>
      <c r="R834" s="170" t="s">
        <v>77</v>
      </c>
      <c r="S834" s="170" t="s">
        <v>109</v>
      </c>
      <c r="T834" s="171">
        <f>V834+Y834</f>
        <v>154080</v>
      </c>
      <c r="U834" s="171">
        <f>T834/3</f>
        <v>51360</v>
      </c>
      <c r="V834" s="178">
        <v>130968</v>
      </c>
      <c r="W834" s="173" t="s">
        <v>79</v>
      </c>
      <c r="X834" s="173" t="s">
        <v>79</v>
      </c>
      <c r="Y834" s="173">
        <v>23112</v>
      </c>
      <c r="Z834" s="173" t="s">
        <v>98</v>
      </c>
      <c r="AA834" s="173" t="s">
        <v>79</v>
      </c>
      <c r="AB834" s="173">
        <v>13398.26</v>
      </c>
      <c r="AC834" s="168" t="s">
        <v>149</v>
      </c>
      <c r="AD834" s="175" t="s">
        <v>79</v>
      </c>
      <c r="AE834" s="175">
        <f>V834+Y834</f>
        <v>154080</v>
      </c>
      <c r="AF834" s="168" t="s">
        <v>79</v>
      </c>
      <c r="AG834" s="168" t="s">
        <v>33</v>
      </c>
      <c r="AH834" s="168" t="s">
        <v>287</v>
      </c>
      <c r="AI834" s="168" t="s">
        <v>165</v>
      </c>
      <c r="AJ834" s="168"/>
    </row>
    <row r="835" spans="2:36" s="66" customFormat="1" ht="25.5" customHeight="1" x14ac:dyDescent="0.35">
      <c r="B835" s="167"/>
      <c r="C835" s="167"/>
      <c r="D835" s="167"/>
      <c r="E835" s="166"/>
      <c r="F835" s="166"/>
      <c r="G835" s="166"/>
      <c r="H835" s="167"/>
      <c r="I835" s="167"/>
      <c r="J835" s="311"/>
      <c r="K835" s="181"/>
      <c r="L835" s="181"/>
      <c r="M835" s="181"/>
      <c r="N835" s="168"/>
      <c r="O835" s="167"/>
      <c r="P835" s="167"/>
      <c r="Q835" s="167"/>
      <c r="R835" s="170"/>
      <c r="S835" s="170"/>
      <c r="T835" s="171"/>
      <c r="U835" s="171"/>
      <c r="V835" s="197"/>
      <c r="W835" s="173"/>
      <c r="X835" s="173"/>
      <c r="Y835" s="173"/>
      <c r="Z835" s="173"/>
      <c r="AA835" s="173"/>
      <c r="AB835" s="173"/>
      <c r="AC835" s="168"/>
      <c r="AD835" s="175"/>
      <c r="AE835" s="175"/>
      <c r="AF835" s="167"/>
      <c r="AG835" s="168"/>
      <c r="AH835" s="168"/>
      <c r="AI835" s="168"/>
      <c r="AJ835" s="167"/>
    </row>
    <row r="836" spans="2:36" s="66" customFormat="1" ht="59.15" customHeight="1" x14ac:dyDescent="0.35">
      <c r="B836" s="167"/>
      <c r="C836" s="167"/>
      <c r="D836" s="167"/>
      <c r="E836" s="166"/>
      <c r="F836" s="166"/>
      <c r="G836" s="166"/>
      <c r="H836" s="167"/>
      <c r="I836" s="167"/>
      <c r="J836" s="12" t="s">
        <v>127</v>
      </c>
      <c r="K836" s="8" t="s">
        <v>128</v>
      </c>
      <c r="L836" s="8" t="s">
        <v>85</v>
      </c>
      <c r="M836" s="53">
        <v>72</v>
      </c>
      <c r="N836" s="168"/>
      <c r="O836" s="167"/>
      <c r="P836" s="167"/>
      <c r="Q836" s="167"/>
      <c r="R836" s="170"/>
      <c r="S836" s="170"/>
      <c r="T836" s="171"/>
      <c r="U836" s="171"/>
      <c r="V836" s="198"/>
      <c r="W836" s="173"/>
      <c r="X836" s="173"/>
      <c r="Y836" s="173"/>
      <c r="Z836" s="173"/>
      <c r="AA836" s="173"/>
      <c r="AB836" s="173"/>
      <c r="AC836" s="168"/>
      <c r="AD836" s="175"/>
      <c r="AE836" s="175"/>
      <c r="AF836" s="167"/>
      <c r="AG836" s="168"/>
      <c r="AH836" s="168"/>
      <c r="AI836" s="168"/>
      <c r="AJ836" s="167"/>
    </row>
    <row r="837" spans="2:36" s="66" customFormat="1" ht="132" customHeight="1" x14ac:dyDescent="0.35">
      <c r="B837" s="167" t="s">
        <v>413</v>
      </c>
      <c r="C837" s="167" t="s">
        <v>414</v>
      </c>
      <c r="D837" s="167" t="s">
        <v>106</v>
      </c>
      <c r="E837" s="166" t="s">
        <v>67</v>
      </c>
      <c r="F837" s="166" t="s">
        <v>134</v>
      </c>
      <c r="G837" s="166" t="s">
        <v>147</v>
      </c>
      <c r="H837" s="167" t="s">
        <v>70</v>
      </c>
      <c r="I837" s="167" t="s">
        <v>79</v>
      </c>
      <c r="J837" s="12" t="s">
        <v>212</v>
      </c>
      <c r="K837" s="8" t="s">
        <v>107</v>
      </c>
      <c r="L837" s="8" t="s">
        <v>86</v>
      </c>
      <c r="M837" s="8">
        <v>40</v>
      </c>
      <c r="N837" s="168" t="s">
        <v>108</v>
      </c>
      <c r="O837" s="167" t="s">
        <v>859</v>
      </c>
      <c r="P837" s="167" t="s">
        <v>75</v>
      </c>
      <c r="Q837" s="167" t="s">
        <v>76</v>
      </c>
      <c r="R837" s="170" t="s">
        <v>77</v>
      </c>
      <c r="S837" s="170" t="s">
        <v>109</v>
      </c>
      <c r="T837" s="171">
        <f>V837+Y837</f>
        <v>235400</v>
      </c>
      <c r="U837" s="171">
        <f>T837</f>
        <v>235400</v>
      </c>
      <c r="V837" s="178">
        <v>200090</v>
      </c>
      <c r="W837" s="173" t="s">
        <v>79</v>
      </c>
      <c r="X837" s="173" t="s">
        <v>79</v>
      </c>
      <c r="Y837" s="173">
        <v>35310</v>
      </c>
      <c r="Z837" s="173" t="s">
        <v>98</v>
      </c>
      <c r="AA837" s="173" t="s">
        <v>79</v>
      </c>
      <c r="AB837" s="173">
        <v>20469.580000000002</v>
      </c>
      <c r="AC837" s="168" t="s">
        <v>149</v>
      </c>
      <c r="AD837" s="175" t="s">
        <v>79</v>
      </c>
      <c r="AE837" s="175">
        <f>V837+Y837</f>
        <v>235400</v>
      </c>
      <c r="AF837" s="168" t="s">
        <v>79</v>
      </c>
      <c r="AG837" s="168" t="s">
        <v>33</v>
      </c>
      <c r="AH837" s="168" t="s">
        <v>164</v>
      </c>
      <c r="AI837" s="168" t="s">
        <v>165</v>
      </c>
      <c r="AJ837" s="168"/>
    </row>
    <row r="838" spans="2:36" s="66" customFormat="1" ht="86.15" customHeight="1" x14ac:dyDescent="0.35">
      <c r="B838" s="167"/>
      <c r="C838" s="167"/>
      <c r="D838" s="167"/>
      <c r="E838" s="166"/>
      <c r="F838" s="166"/>
      <c r="G838" s="166"/>
      <c r="H838" s="167"/>
      <c r="I838" s="167"/>
      <c r="J838" s="12" t="s">
        <v>111</v>
      </c>
      <c r="K838" s="8" t="s">
        <v>112</v>
      </c>
      <c r="L838" s="8" t="s">
        <v>85</v>
      </c>
      <c r="M838" s="8">
        <v>1</v>
      </c>
      <c r="N838" s="168"/>
      <c r="O838" s="167"/>
      <c r="P838" s="167"/>
      <c r="Q838" s="167"/>
      <c r="R838" s="170"/>
      <c r="S838" s="170"/>
      <c r="T838" s="171"/>
      <c r="U838" s="171"/>
      <c r="V838" s="197"/>
      <c r="W838" s="173"/>
      <c r="X838" s="173"/>
      <c r="Y838" s="173"/>
      <c r="Z838" s="173"/>
      <c r="AA838" s="173"/>
      <c r="AB838" s="173"/>
      <c r="AC838" s="168"/>
      <c r="AD838" s="175"/>
      <c r="AE838" s="175"/>
      <c r="AF838" s="167"/>
      <c r="AG838" s="168"/>
      <c r="AH838" s="168"/>
      <c r="AI838" s="168"/>
      <c r="AJ838" s="167"/>
    </row>
    <row r="839" spans="2:36" s="66" customFormat="1" ht="59.15" customHeight="1" x14ac:dyDescent="0.35">
      <c r="B839" s="167"/>
      <c r="C839" s="167"/>
      <c r="D839" s="167"/>
      <c r="E839" s="166"/>
      <c r="F839" s="166"/>
      <c r="G839" s="166"/>
      <c r="H839" s="167"/>
      <c r="I839" s="167"/>
      <c r="J839" s="12" t="s">
        <v>127</v>
      </c>
      <c r="K839" s="8" t="s">
        <v>128</v>
      </c>
      <c r="L839" s="8" t="s">
        <v>85</v>
      </c>
      <c r="M839" s="53">
        <v>110</v>
      </c>
      <c r="N839" s="168"/>
      <c r="O839" s="167"/>
      <c r="P839" s="167"/>
      <c r="Q839" s="167"/>
      <c r="R839" s="170"/>
      <c r="S839" s="170"/>
      <c r="T839" s="171"/>
      <c r="U839" s="171"/>
      <c r="V839" s="198"/>
      <c r="W839" s="173"/>
      <c r="X839" s="173"/>
      <c r="Y839" s="173"/>
      <c r="Z839" s="173"/>
      <c r="AA839" s="173"/>
      <c r="AB839" s="173"/>
      <c r="AC839" s="168"/>
      <c r="AD839" s="175"/>
      <c r="AE839" s="175"/>
      <c r="AF839" s="167"/>
      <c r="AG839" s="168"/>
      <c r="AH839" s="168"/>
      <c r="AI839" s="168"/>
      <c r="AJ839" s="167"/>
    </row>
    <row r="840" spans="2:36" s="66" customFormat="1" ht="131.5" customHeight="1" x14ac:dyDescent="0.35">
      <c r="B840" s="167" t="s">
        <v>415</v>
      </c>
      <c r="C840" s="167" t="s">
        <v>412</v>
      </c>
      <c r="D840" s="167" t="s">
        <v>106</v>
      </c>
      <c r="E840" s="166" t="s">
        <v>67</v>
      </c>
      <c r="F840" s="166" t="s">
        <v>134</v>
      </c>
      <c r="G840" s="166" t="s">
        <v>147</v>
      </c>
      <c r="H840" s="167" t="s">
        <v>70</v>
      </c>
      <c r="I840" s="167" t="s">
        <v>79</v>
      </c>
      <c r="J840" s="309" t="s">
        <v>212</v>
      </c>
      <c r="K840" s="179" t="s">
        <v>107</v>
      </c>
      <c r="L840" s="179" t="s">
        <v>86</v>
      </c>
      <c r="M840" s="179">
        <v>40</v>
      </c>
      <c r="N840" s="168" t="s">
        <v>108</v>
      </c>
      <c r="O840" s="167" t="s">
        <v>859</v>
      </c>
      <c r="P840" s="167" t="s">
        <v>75</v>
      </c>
      <c r="Q840" s="167" t="s">
        <v>76</v>
      </c>
      <c r="R840" s="170" t="s">
        <v>77</v>
      </c>
      <c r="S840" s="170" t="s">
        <v>109</v>
      </c>
      <c r="T840" s="171">
        <f>V840+Y840</f>
        <v>205440</v>
      </c>
      <c r="U840" s="171"/>
      <c r="V840" s="178">
        <v>174624</v>
      </c>
      <c r="W840" s="173" t="s">
        <v>79</v>
      </c>
      <c r="X840" s="173" t="s">
        <v>79</v>
      </c>
      <c r="Y840" s="173">
        <v>30816</v>
      </c>
      <c r="Z840" s="173" t="s">
        <v>98</v>
      </c>
      <c r="AA840" s="173" t="s">
        <v>79</v>
      </c>
      <c r="AB840" s="173">
        <v>17864.13</v>
      </c>
      <c r="AC840" s="168" t="s">
        <v>149</v>
      </c>
      <c r="AD840" s="175" t="s">
        <v>79</v>
      </c>
      <c r="AE840" s="175">
        <f>V840+Y840</f>
        <v>205440</v>
      </c>
      <c r="AF840" s="168" t="s">
        <v>79</v>
      </c>
      <c r="AG840" s="168" t="s">
        <v>33</v>
      </c>
      <c r="AH840" s="168" t="s">
        <v>253</v>
      </c>
      <c r="AI840" s="168" t="s">
        <v>257</v>
      </c>
      <c r="AJ840" s="168"/>
    </row>
    <row r="841" spans="2:36" s="66" customFormat="1" ht="18" customHeight="1" x14ac:dyDescent="0.35">
      <c r="B841" s="167"/>
      <c r="C841" s="167"/>
      <c r="D841" s="167"/>
      <c r="E841" s="166"/>
      <c r="F841" s="166"/>
      <c r="G841" s="166"/>
      <c r="H841" s="167"/>
      <c r="I841" s="167"/>
      <c r="J841" s="311"/>
      <c r="K841" s="181"/>
      <c r="L841" s="181"/>
      <c r="M841" s="181"/>
      <c r="N841" s="168"/>
      <c r="O841" s="167"/>
      <c r="P841" s="167"/>
      <c r="Q841" s="167"/>
      <c r="R841" s="170"/>
      <c r="S841" s="170"/>
      <c r="T841" s="171"/>
      <c r="U841" s="171"/>
      <c r="V841" s="197"/>
      <c r="W841" s="173"/>
      <c r="X841" s="173"/>
      <c r="Y841" s="173"/>
      <c r="Z841" s="173"/>
      <c r="AA841" s="173"/>
      <c r="AB841" s="173"/>
      <c r="AC841" s="168"/>
      <c r="AD841" s="175"/>
      <c r="AE841" s="175"/>
      <c r="AF841" s="167"/>
      <c r="AG841" s="168"/>
      <c r="AH841" s="168"/>
      <c r="AI841" s="168"/>
      <c r="AJ841" s="167"/>
    </row>
    <row r="842" spans="2:36" s="66" customFormat="1" ht="59.15" customHeight="1" x14ac:dyDescent="0.35">
      <c r="B842" s="167"/>
      <c r="C842" s="167"/>
      <c r="D842" s="167"/>
      <c r="E842" s="166"/>
      <c r="F842" s="166"/>
      <c r="G842" s="166"/>
      <c r="H842" s="167"/>
      <c r="I842" s="167"/>
      <c r="J842" s="12" t="s">
        <v>127</v>
      </c>
      <c r="K842" s="8" t="s">
        <v>128</v>
      </c>
      <c r="L842" s="8" t="s">
        <v>85</v>
      </c>
      <c r="M842" s="53">
        <v>96</v>
      </c>
      <c r="N842" s="168"/>
      <c r="O842" s="167"/>
      <c r="P842" s="167"/>
      <c r="Q842" s="167"/>
      <c r="R842" s="170"/>
      <c r="S842" s="170"/>
      <c r="T842" s="171"/>
      <c r="U842" s="171"/>
      <c r="V842" s="198"/>
      <c r="W842" s="173"/>
      <c r="X842" s="173"/>
      <c r="Y842" s="173"/>
      <c r="Z842" s="173"/>
      <c r="AA842" s="173"/>
      <c r="AB842" s="173"/>
      <c r="AC842" s="168"/>
      <c r="AD842" s="175"/>
      <c r="AE842" s="175"/>
      <c r="AF842" s="167"/>
      <c r="AG842" s="168"/>
      <c r="AH842" s="168"/>
      <c r="AI842" s="168"/>
      <c r="AJ842" s="167"/>
    </row>
    <row r="843" spans="2:36" s="66" customFormat="1" ht="132" customHeight="1" x14ac:dyDescent="0.35">
      <c r="B843" s="167" t="s">
        <v>1016</v>
      </c>
      <c r="C843" s="177" t="s">
        <v>414</v>
      </c>
      <c r="D843" s="177" t="s">
        <v>106</v>
      </c>
      <c r="E843" s="259" t="s">
        <v>67</v>
      </c>
      <c r="F843" s="259" t="s">
        <v>134</v>
      </c>
      <c r="G843" s="259" t="s">
        <v>147</v>
      </c>
      <c r="H843" s="177" t="s">
        <v>70</v>
      </c>
      <c r="I843" s="177" t="s">
        <v>79</v>
      </c>
      <c r="J843" s="21" t="s">
        <v>212</v>
      </c>
      <c r="K843" s="29" t="s">
        <v>107</v>
      </c>
      <c r="L843" s="29" t="s">
        <v>86</v>
      </c>
      <c r="M843" s="29">
        <v>40</v>
      </c>
      <c r="N843" s="176" t="s">
        <v>108</v>
      </c>
      <c r="O843" s="177" t="s">
        <v>859</v>
      </c>
      <c r="P843" s="177" t="s">
        <v>75</v>
      </c>
      <c r="Q843" s="177" t="s">
        <v>76</v>
      </c>
      <c r="R843" s="323" t="s">
        <v>77</v>
      </c>
      <c r="S843" s="323" t="s">
        <v>109</v>
      </c>
      <c r="T843" s="245">
        <f>V843+Y843</f>
        <v>117700</v>
      </c>
      <c r="U843" s="245">
        <f>T843/M844</f>
        <v>117700</v>
      </c>
      <c r="V843" s="256">
        <v>100045</v>
      </c>
      <c r="W843" s="324" t="s">
        <v>79</v>
      </c>
      <c r="X843" s="324" t="s">
        <v>79</v>
      </c>
      <c r="Y843" s="324">
        <v>17655</v>
      </c>
      <c r="Z843" s="324" t="s">
        <v>98</v>
      </c>
      <c r="AA843" s="324" t="s">
        <v>79</v>
      </c>
      <c r="AB843" s="324">
        <v>10234.790000000001</v>
      </c>
      <c r="AC843" s="176" t="s">
        <v>149</v>
      </c>
      <c r="AD843" s="366" t="s">
        <v>79</v>
      </c>
      <c r="AE843" s="366">
        <f>V843+Y843</f>
        <v>117700</v>
      </c>
      <c r="AF843" s="176" t="s">
        <v>79</v>
      </c>
      <c r="AG843" s="176" t="s">
        <v>33</v>
      </c>
      <c r="AH843" s="176" t="s">
        <v>253</v>
      </c>
      <c r="AI843" s="176" t="s">
        <v>257</v>
      </c>
      <c r="AJ843" s="176"/>
    </row>
    <row r="844" spans="2:36" s="66" customFormat="1" ht="86.15" customHeight="1" x14ac:dyDescent="0.35">
      <c r="B844" s="167"/>
      <c r="C844" s="177"/>
      <c r="D844" s="177"/>
      <c r="E844" s="259"/>
      <c r="F844" s="259"/>
      <c r="G844" s="259"/>
      <c r="H844" s="177"/>
      <c r="I844" s="177"/>
      <c r="J844" s="21" t="s">
        <v>111</v>
      </c>
      <c r="K844" s="29" t="s">
        <v>112</v>
      </c>
      <c r="L844" s="29" t="s">
        <v>85</v>
      </c>
      <c r="M844" s="29">
        <v>1</v>
      </c>
      <c r="N844" s="176"/>
      <c r="O844" s="177"/>
      <c r="P844" s="177"/>
      <c r="Q844" s="177"/>
      <c r="R844" s="323"/>
      <c r="S844" s="323"/>
      <c r="T844" s="245"/>
      <c r="U844" s="245"/>
      <c r="V844" s="257"/>
      <c r="W844" s="324"/>
      <c r="X844" s="324"/>
      <c r="Y844" s="324"/>
      <c r="Z844" s="324"/>
      <c r="AA844" s="324"/>
      <c r="AB844" s="324"/>
      <c r="AC844" s="176"/>
      <c r="AD844" s="366"/>
      <c r="AE844" s="366"/>
      <c r="AF844" s="177"/>
      <c r="AG844" s="176"/>
      <c r="AH844" s="176"/>
      <c r="AI844" s="176"/>
      <c r="AJ844" s="177"/>
    </row>
    <row r="845" spans="2:36" s="66" customFormat="1" ht="59.15" customHeight="1" x14ac:dyDescent="0.35">
      <c r="B845" s="167"/>
      <c r="C845" s="177"/>
      <c r="D845" s="177"/>
      <c r="E845" s="259"/>
      <c r="F845" s="259"/>
      <c r="G845" s="259"/>
      <c r="H845" s="177"/>
      <c r="I845" s="177"/>
      <c r="J845" s="21" t="s">
        <v>127</v>
      </c>
      <c r="K845" s="29" t="s">
        <v>128</v>
      </c>
      <c r="L845" s="29" t="s">
        <v>85</v>
      </c>
      <c r="M845" s="61">
        <v>36</v>
      </c>
      <c r="N845" s="176"/>
      <c r="O845" s="177"/>
      <c r="P845" s="177"/>
      <c r="Q845" s="177"/>
      <c r="R845" s="323"/>
      <c r="S845" s="323"/>
      <c r="T845" s="245"/>
      <c r="U845" s="245"/>
      <c r="V845" s="258"/>
      <c r="W845" s="324"/>
      <c r="X845" s="324"/>
      <c r="Y845" s="324"/>
      <c r="Z845" s="324"/>
      <c r="AA845" s="324"/>
      <c r="AB845" s="324"/>
      <c r="AC845" s="176"/>
      <c r="AD845" s="366"/>
      <c r="AE845" s="366"/>
      <c r="AF845" s="177"/>
      <c r="AG845" s="176"/>
      <c r="AH845" s="176"/>
      <c r="AI845" s="176"/>
      <c r="AJ845" s="177"/>
    </row>
    <row r="846" spans="2:36" s="66" customFormat="1" ht="132" customHeight="1" x14ac:dyDescent="0.35">
      <c r="B846" s="167" t="s">
        <v>416</v>
      </c>
      <c r="C846" s="167" t="s">
        <v>417</v>
      </c>
      <c r="D846" s="167" t="s">
        <v>106</v>
      </c>
      <c r="E846" s="166" t="s">
        <v>67</v>
      </c>
      <c r="F846" s="166" t="s">
        <v>134</v>
      </c>
      <c r="G846" s="166" t="s">
        <v>147</v>
      </c>
      <c r="H846" s="167" t="s">
        <v>70</v>
      </c>
      <c r="I846" s="167" t="s">
        <v>79</v>
      </c>
      <c r="J846" s="12" t="s">
        <v>212</v>
      </c>
      <c r="K846" s="8" t="s">
        <v>107</v>
      </c>
      <c r="L846" s="8" t="s">
        <v>86</v>
      </c>
      <c r="M846" s="8">
        <v>40</v>
      </c>
      <c r="N846" s="168" t="s">
        <v>108</v>
      </c>
      <c r="O846" s="167" t="s">
        <v>859</v>
      </c>
      <c r="P846" s="167" t="s">
        <v>75</v>
      </c>
      <c r="Q846" s="167" t="s">
        <v>76</v>
      </c>
      <c r="R846" s="170" t="s">
        <v>77</v>
      </c>
      <c r="S846" s="170" t="s">
        <v>109</v>
      </c>
      <c r="T846" s="171">
        <f>V846+Y846</f>
        <v>120385.75</v>
      </c>
      <c r="U846" s="171" t="s">
        <v>98</v>
      </c>
      <c r="V846" s="178">
        <v>102327.89</v>
      </c>
      <c r="W846" s="173" t="s">
        <v>79</v>
      </c>
      <c r="X846" s="173" t="s">
        <v>79</v>
      </c>
      <c r="Y846" s="173">
        <v>18057.86</v>
      </c>
      <c r="Z846" s="173" t="s">
        <v>98</v>
      </c>
      <c r="AA846" s="173" t="s">
        <v>79</v>
      </c>
      <c r="AB846" s="173">
        <v>10466.129999999999</v>
      </c>
      <c r="AC846" s="168" t="s">
        <v>149</v>
      </c>
      <c r="AD846" s="175" t="s">
        <v>79</v>
      </c>
      <c r="AE846" s="175">
        <f>V846+Y846</f>
        <v>120385.75</v>
      </c>
      <c r="AF846" s="168" t="s">
        <v>79</v>
      </c>
      <c r="AG846" s="168" t="s">
        <v>33</v>
      </c>
      <c r="AH846" s="168" t="s">
        <v>418</v>
      </c>
      <c r="AI846" s="168" t="s">
        <v>419</v>
      </c>
      <c r="AJ846" s="168"/>
    </row>
    <row r="847" spans="2:36" s="66" customFormat="1" ht="86.15" customHeight="1" x14ac:dyDescent="0.35">
      <c r="B847" s="167"/>
      <c r="C847" s="167"/>
      <c r="D847" s="167"/>
      <c r="E847" s="166"/>
      <c r="F847" s="166"/>
      <c r="G847" s="166"/>
      <c r="H847" s="167"/>
      <c r="I847" s="167"/>
      <c r="J847" s="12" t="s">
        <v>111</v>
      </c>
      <c r="K847" s="8" t="s">
        <v>112</v>
      </c>
      <c r="L847" s="8" t="s">
        <v>85</v>
      </c>
      <c r="M847" s="8">
        <v>1</v>
      </c>
      <c r="N847" s="168"/>
      <c r="O847" s="167"/>
      <c r="P847" s="167"/>
      <c r="Q847" s="167"/>
      <c r="R847" s="170"/>
      <c r="S847" s="170"/>
      <c r="T847" s="171"/>
      <c r="U847" s="171"/>
      <c r="V847" s="197"/>
      <c r="W847" s="173"/>
      <c r="X847" s="173"/>
      <c r="Y847" s="173"/>
      <c r="Z847" s="173"/>
      <c r="AA847" s="173"/>
      <c r="AB847" s="173"/>
      <c r="AC847" s="168"/>
      <c r="AD847" s="175"/>
      <c r="AE847" s="175"/>
      <c r="AF847" s="167"/>
      <c r="AG847" s="168"/>
      <c r="AH847" s="168"/>
      <c r="AI847" s="168"/>
      <c r="AJ847" s="167"/>
    </row>
    <row r="848" spans="2:36" s="66" customFormat="1" ht="59.15" customHeight="1" x14ac:dyDescent="0.35">
      <c r="B848" s="167"/>
      <c r="C848" s="167"/>
      <c r="D848" s="167"/>
      <c r="E848" s="166"/>
      <c r="F848" s="166"/>
      <c r="G848" s="166"/>
      <c r="H848" s="167"/>
      <c r="I848" s="167"/>
      <c r="J848" s="12" t="s">
        <v>127</v>
      </c>
      <c r="K848" s="8" t="s">
        <v>128</v>
      </c>
      <c r="L848" s="8" t="s">
        <v>85</v>
      </c>
      <c r="M848" s="53">
        <v>57</v>
      </c>
      <c r="N848" s="168"/>
      <c r="O848" s="167"/>
      <c r="P848" s="167"/>
      <c r="Q848" s="167"/>
      <c r="R848" s="170"/>
      <c r="S848" s="170"/>
      <c r="T848" s="171"/>
      <c r="U848" s="171"/>
      <c r="V848" s="198"/>
      <c r="W848" s="173"/>
      <c r="X848" s="173"/>
      <c r="Y848" s="173"/>
      <c r="Z848" s="173"/>
      <c r="AA848" s="173"/>
      <c r="AB848" s="173"/>
      <c r="AC848" s="168"/>
      <c r="AD848" s="175"/>
      <c r="AE848" s="175"/>
      <c r="AF848" s="167"/>
      <c r="AG848" s="168"/>
      <c r="AH848" s="168"/>
      <c r="AI848" s="168"/>
      <c r="AJ848" s="167"/>
    </row>
    <row r="849" spans="2:36" s="77" customFormat="1" ht="52" customHeight="1" x14ac:dyDescent="0.3">
      <c r="B849" s="167" t="s">
        <v>1008</v>
      </c>
      <c r="C849" s="167" t="s">
        <v>410</v>
      </c>
      <c r="D849" s="167" t="s">
        <v>66</v>
      </c>
      <c r="E849" s="166" t="s">
        <v>67</v>
      </c>
      <c r="F849" s="166" t="s">
        <v>132</v>
      </c>
      <c r="G849" s="166" t="s">
        <v>69</v>
      </c>
      <c r="H849" s="167" t="s">
        <v>70</v>
      </c>
      <c r="I849" s="167" t="s">
        <v>79</v>
      </c>
      <c r="J849" s="12" t="s">
        <v>113</v>
      </c>
      <c r="K849" s="8" t="s">
        <v>114</v>
      </c>
      <c r="L849" s="8" t="s">
        <v>115</v>
      </c>
      <c r="M849" s="8">
        <v>2</v>
      </c>
      <c r="N849" s="168" t="s">
        <v>108</v>
      </c>
      <c r="O849" s="167" t="s">
        <v>1006</v>
      </c>
      <c r="P849" s="167" t="s">
        <v>75</v>
      </c>
      <c r="Q849" s="167" t="s">
        <v>76</v>
      </c>
      <c r="R849" s="170" t="s">
        <v>77</v>
      </c>
      <c r="S849" s="170" t="s">
        <v>109</v>
      </c>
      <c r="T849" s="171">
        <f>V849+Y849</f>
        <v>151940</v>
      </c>
      <c r="U849" s="171">
        <f>T849/M850</f>
        <v>75970</v>
      </c>
      <c r="V849" s="173">
        <v>129149</v>
      </c>
      <c r="W849" s="173" t="s">
        <v>79</v>
      </c>
      <c r="X849" s="173" t="s">
        <v>79</v>
      </c>
      <c r="Y849" s="173">
        <v>22791</v>
      </c>
      <c r="Z849" s="173" t="s">
        <v>79</v>
      </c>
      <c r="AA849" s="173" t="s">
        <v>79</v>
      </c>
      <c r="AB849" s="173">
        <v>13212.81</v>
      </c>
      <c r="AC849" s="168" t="s">
        <v>80</v>
      </c>
      <c r="AD849" s="175" t="s">
        <v>79</v>
      </c>
      <c r="AE849" s="175">
        <f>V849+Y849</f>
        <v>151940</v>
      </c>
      <c r="AF849" s="168" t="s">
        <v>79</v>
      </c>
      <c r="AG849" s="168" t="s">
        <v>33</v>
      </c>
      <c r="AH849" s="168" t="s">
        <v>164</v>
      </c>
      <c r="AI849" s="168" t="s">
        <v>165</v>
      </c>
      <c r="AJ849" s="168"/>
    </row>
    <row r="850" spans="2:36" s="77" customFormat="1" ht="52" x14ac:dyDescent="0.3">
      <c r="B850" s="167"/>
      <c r="C850" s="167"/>
      <c r="D850" s="167"/>
      <c r="E850" s="166"/>
      <c r="F850" s="166"/>
      <c r="G850" s="166"/>
      <c r="H850" s="167"/>
      <c r="I850" s="167"/>
      <c r="J850" s="12" t="s">
        <v>116</v>
      </c>
      <c r="K850" s="8" t="s">
        <v>117</v>
      </c>
      <c r="L850" s="8" t="s">
        <v>85</v>
      </c>
      <c r="M850" s="8">
        <v>2</v>
      </c>
      <c r="N850" s="168"/>
      <c r="O850" s="167"/>
      <c r="P850" s="167"/>
      <c r="Q850" s="167"/>
      <c r="R850" s="170"/>
      <c r="S850" s="170"/>
      <c r="T850" s="171"/>
      <c r="U850" s="171"/>
      <c r="V850" s="173"/>
      <c r="W850" s="173"/>
      <c r="X850" s="173"/>
      <c r="Y850" s="173"/>
      <c r="Z850" s="173"/>
      <c r="AA850" s="173"/>
      <c r="AB850" s="173"/>
      <c r="AC850" s="168"/>
      <c r="AD850" s="175"/>
      <c r="AE850" s="175"/>
      <c r="AF850" s="167"/>
      <c r="AG850" s="168"/>
      <c r="AH850" s="168"/>
      <c r="AI850" s="168"/>
      <c r="AJ850" s="167"/>
    </row>
    <row r="851" spans="2:36" s="77" customFormat="1" ht="39" x14ac:dyDescent="0.3">
      <c r="B851" s="167"/>
      <c r="C851" s="167"/>
      <c r="D851" s="167"/>
      <c r="E851" s="166"/>
      <c r="F851" s="166"/>
      <c r="G851" s="166"/>
      <c r="H851" s="167"/>
      <c r="I851" s="167"/>
      <c r="J851" s="12" t="s">
        <v>213</v>
      </c>
      <c r="K851" s="8" t="s">
        <v>118</v>
      </c>
      <c r="L851" s="8" t="s">
        <v>119</v>
      </c>
      <c r="M851" s="8">
        <v>2</v>
      </c>
      <c r="N851" s="168"/>
      <c r="O851" s="167"/>
      <c r="P851" s="167"/>
      <c r="Q851" s="167"/>
      <c r="R851" s="170"/>
      <c r="S851" s="170"/>
      <c r="T851" s="171"/>
      <c r="U851" s="171"/>
      <c r="V851" s="173"/>
      <c r="W851" s="173"/>
      <c r="X851" s="173"/>
      <c r="Y851" s="173"/>
      <c r="Z851" s="173"/>
      <c r="AA851" s="173"/>
      <c r="AB851" s="173"/>
      <c r="AC851" s="168"/>
      <c r="AD851" s="175"/>
      <c r="AE851" s="175"/>
      <c r="AF851" s="167"/>
      <c r="AG851" s="168"/>
      <c r="AH851" s="168"/>
      <c r="AI851" s="168"/>
      <c r="AJ851" s="167"/>
    </row>
    <row r="852" spans="2:36" s="77" customFormat="1" ht="44.5" customHeight="1" x14ac:dyDescent="0.3">
      <c r="B852" s="167"/>
      <c r="C852" s="167"/>
      <c r="D852" s="167"/>
      <c r="E852" s="166"/>
      <c r="F852" s="166"/>
      <c r="G852" s="166"/>
      <c r="H852" s="167"/>
      <c r="I852" s="167"/>
      <c r="J852" s="12" t="s">
        <v>120</v>
      </c>
      <c r="K852" s="8" t="s">
        <v>121</v>
      </c>
      <c r="L852" s="8" t="s">
        <v>119</v>
      </c>
      <c r="M852" s="8">
        <v>2</v>
      </c>
      <c r="N852" s="168"/>
      <c r="O852" s="167"/>
      <c r="P852" s="167"/>
      <c r="Q852" s="167"/>
      <c r="R852" s="170"/>
      <c r="S852" s="170"/>
      <c r="T852" s="171"/>
      <c r="U852" s="171"/>
      <c r="V852" s="173"/>
      <c r="W852" s="173"/>
      <c r="X852" s="173"/>
      <c r="Y852" s="173"/>
      <c r="Z852" s="173"/>
      <c r="AA852" s="173"/>
      <c r="AB852" s="173"/>
      <c r="AC852" s="168"/>
      <c r="AD852" s="175"/>
      <c r="AE852" s="175"/>
      <c r="AF852" s="167"/>
      <c r="AG852" s="168"/>
      <c r="AH852" s="168"/>
      <c r="AI852" s="168"/>
      <c r="AJ852" s="167"/>
    </row>
    <row r="853" spans="2:36" s="66" customFormat="1" ht="132" customHeight="1" x14ac:dyDescent="0.35">
      <c r="B853" s="179" t="s">
        <v>1007</v>
      </c>
      <c r="C853" s="179" t="s">
        <v>407</v>
      </c>
      <c r="D853" s="179" t="s">
        <v>106</v>
      </c>
      <c r="E853" s="182" t="s">
        <v>67</v>
      </c>
      <c r="F853" s="182" t="s">
        <v>134</v>
      </c>
      <c r="G853" s="182" t="s">
        <v>147</v>
      </c>
      <c r="H853" s="179" t="s">
        <v>70</v>
      </c>
      <c r="I853" s="179" t="s">
        <v>79</v>
      </c>
      <c r="J853" s="12" t="s">
        <v>212</v>
      </c>
      <c r="K853" s="8" t="s">
        <v>107</v>
      </c>
      <c r="L853" s="8" t="s">
        <v>86</v>
      </c>
      <c r="M853" s="8">
        <v>40</v>
      </c>
      <c r="N853" s="191" t="s">
        <v>108</v>
      </c>
      <c r="O853" s="179" t="s">
        <v>859</v>
      </c>
      <c r="P853" s="179" t="s">
        <v>75</v>
      </c>
      <c r="Q853" s="179" t="s">
        <v>76</v>
      </c>
      <c r="R853" s="200" t="s">
        <v>77</v>
      </c>
      <c r="S853" s="200" t="s">
        <v>109</v>
      </c>
      <c r="T853" s="203">
        <f>V853+Y853</f>
        <v>92020</v>
      </c>
      <c r="U853" s="203">
        <f>+T853</f>
        <v>92020</v>
      </c>
      <c r="V853" s="178">
        <v>78217</v>
      </c>
      <c r="W853" s="178" t="s">
        <v>79</v>
      </c>
      <c r="X853" s="178" t="s">
        <v>79</v>
      </c>
      <c r="Y853" s="178">
        <v>13803</v>
      </c>
      <c r="Z853" s="178" t="s">
        <v>98</v>
      </c>
      <c r="AA853" s="178" t="s">
        <v>79</v>
      </c>
      <c r="AB853" s="178">
        <v>8003.93</v>
      </c>
      <c r="AC853" s="191" t="s">
        <v>149</v>
      </c>
      <c r="AD853" s="189" t="s">
        <v>79</v>
      </c>
      <c r="AE853" s="189">
        <f>V853+Y853</f>
        <v>92020</v>
      </c>
      <c r="AF853" s="191" t="s">
        <v>79</v>
      </c>
      <c r="AG853" s="191" t="s">
        <v>33</v>
      </c>
      <c r="AH853" s="191" t="s">
        <v>253</v>
      </c>
      <c r="AI853" s="191" t="s">
        <v>257</v>
      </c>
      <c r="AJ853" s="191"/>
    </row>
    <row r="854" spans="2:36" s="66" customFormat="1" ht="86.15" customHeight="1" x14ac:dyDescent="0.35">
      <c r="B854" s="180"/>
      <c r="C854" s="180"/>
      <c r="D854" s="180"/>
      <c r="E854" s="183"/>
      <c r="F854" s="183"/>
      <c r="G854" s="183"/>
      <c r="H854" s="180"/>
      <c r="I854" s="180"/>
      <c r="J854" s="12" t="s">
        <v>111</v>
      </c>
      <c r="K854" s="8" t="s">
        <v>112</v>
      </c>
      <c r="L854" s="8" t="s">
        <v>85</v>
      </c>
      <c r="M854" s="8">
        <v>1</v>
      </c>
      <c r="N854" s="192"/>
      <c r="O854" s="180"/>
      <c r="P854" s="180"/>
      <c r="Q854" s="180"/>
      <c r="R854" s="201"/>
      <c r="S854" s="201"/>
      <c r="T854" s="204"/>
      <c r="U854" s="204"/>
      <c r="V854" s="197"/>
      <c r="W854" s="197"/>
      <c r="X854" s="197"/>
      <c r="Y854" s="197"/>
      <c r="Z854" s="197"/>
      <c r="AA854" s="197"/>
      <c r="AB854" s="197"/>
      <c r="AC854" s="192"/>
      <c r="AD854" s="187"/>
      <c r="AE854" s="187"/>
      <c r="AF854" s="192"/>
      <c r="AG854" s="192"/>
      <c r="AH854" s="192"/>
      <c r="AI854" s="192"/>
      <c r="AJ854" s="192"/>
    </row>
    <row r="855" spans="2:36" s="66" customFormat="1" ht="59.15" customHeight="1" x14ac:dyDescent="0.35">
      <c r="B855" s="181"/>
      <c r="C855" s="181"/>
      <c r="D855" s="181"/>
      <c r="E855" s="184"/>
      <c r="F855" s="184"/>
      <c r="G855" s="184"/>
      <c r="H855" s="181"/>
      <c r="I855" s="181"/>
      <c r="J855" s="12" t="s">
        <v>127</v>
      </c>
      <c r="K855" s="8" t="s">
        <v>128</v>
      </c>
      <c r="L855" s="8" t="s">
        <v>85</v>
      </c>
      <c r="M855" s="53">
        <v>43</v>
      </c>
      <c r="N855" s="193"/>
      <c r="O855" s="181"/>
      <c r="P855" s="181"/>
      <c r="Q855" s="181"/>
      <c r="R855" s="202"/>
      <c r="S855" s="202"/>
      <c r="T855" s="205"/>
      <c r="U855" s="205"/>
      <c r="V855" s="198"/>
      <c r="W855" s="198"/>
      <c r="X855" s="198"/>
      <c r="Y855" s="198"/>
      <c r="Z855" s="198"/>
      <c r="AA855" s="198"/>
      <c r="AB855" s="198"/>
      <c r="AC855" s="193"/>
      <c r="AD855" s="188"/>
      <c r="AE855" s="188"/>
      <c r="AF855" s="193"/>
      <c r="AG855" s="193"/>
      <c r="AH855" s="193"/>
      <c r="AI855" s="193"/>
      <c r="AJ855" s="193"/>
    </row>
    <row r="856" spans="2:36" s="66" customFormat="1" ht="132" customHeight="1" x14ac:dyDescent="0.35">
      <c r="B856" s="167" t="s">
        <v>1085</v>
      </c>
      <c r="C856" s="167" t="s">
        <v>414</v>
      </c>
      <c r="D856" s="167" t="s">
        <v>106</v>
      </c>
      <c r="E856" s="166" t="s">
        <v>67</v>
      </c>
      <c r="F856" s="166" t="s">
        <v>134</v>
      </c>
      <c r="G856" s="166" t="s">
        <v>147</v>
      </c>
      <c r="H856" s="167" t="s">
        <v>70</v>
      </c>
      <c r="I856" s="167" t="s">
        <v>79</v>
      </c>
      <c r="J856" s="12" t="s">
        <v>212</v>
      </c>
      <c r="K856" s="8" t="s">
        <v>107</v>
      </c>
      <c r="L856" s="8" t="s">
        <v>86</v>
      </c>
      <c r="M856" s="8">
        <v>40</v>
      </c>
      <c r="N856" s="168" t="s">
        <v>108</v>
      </c>
      <c r="O856" s="167" t="s">
        <v>859</v>
      </c>
      <c r="P856" s="167" t="s">
        <v>75</v>
      </c>
      <c r="Q856" s="167" t="s">
        <v>76</v>
      </c>
      <c r="R856" s="170" t="s">
        <v>77</v>
      </c>
      <c r="S856" s="170" t="s">
        <v>109</v>
      </c>
      <c r="T856" s="171">
        <f>V856+Y856</f>
        <v>132796.95000000001</v>
      </c>
      <c r="U856" s="171" t="s">
        <v>98</v>
      </c>
      <c r="V856" s="178">
        <v>112877.41</v>
      </c>
      <c r="W856" s="173" t="s">
        <v>79</v>
      </c>
      <c r="X856" s="173" t="s">
        <v>79</v>
      </c>
      <c r="Y856" s="173">
        <v>19919.54</v>
      </c>
      <c r="Z856" s="173" t="s">
        <v>98</v>
      </c>
      <c r="AA856" s="173" t="s">
        <v>79</v>
      </c>
      <c r="AB856" s="173">
        <v>11547.57</v>
      </c>
      <c r="AC856" s="168" t="s">
        <v>149</v>
      </c>
      <c r="AD856" s="175" t="s">
        <v>79</v>
      </c>
      <c r="AE856" s="175">
        <f>V856+Y856</f>
        <v>132796.95000000001</v>
      </c>
      <c r="AF856" s="168" t="s">
        <v>79</v>
      </c>
      <c r="AG856" s="168" t="s">
        <v>33</v>
      </c>
      <c r="AH856" s="168" t="s">
        <v>365</v>
      </c>
      <c r="AI856" s="168" t="s">
        <v>252</v>
      </c>
      <c r="AJ856" s="168"/>
    </row>
    <row r="857" spans="2:36" s="66" customFormat="1" ht="86.15" customHeight="1" x14ac:dyDescent="0.35">
      <c r="B857" s="167"/>
      <c r="C857" s="167"/>
      <c r="D857" s="167"/>
      <c r="E857" s="166"/>
      <c r="F857" s="166"/>
      <c r="G857" s="166"/>
      <c r="H857" s="167"/>
      <c r="I857" s="167"/>
      <c r="J857" s="12" t="s">
        <v>111</v>
      </c>
      <c r="K857" s="8" t="s">
        <v>112</v>
      </c>
      <c r="L857" s="8" t="s">
        <v>85</v>
      </c>
      <c r="M857" s="8">
        <v>1</v>
      </c>
      <c r="N857" s="168"/>
      <c r="O857" s="167"/>
      <c r="P857" s="167"/>
      <c r="Q857" s="167"/>
      <c r="R857" s="170"/>
      <c r="S857" s="170"/>
      <c r="T857" s="171"/>
      <c r="U857" s="171"/>
      <c r="V857" s="197"/>
      <c r="W857" s="173"/>
      <c r="X857" s="173"/>
      <c r="Y857" s="173"/>
      <c r="Z857" s="173"/>
      <c r="AA857" s="173"/>
      <c r="AB857" s="173"/>
      <c r="AC857" s="168"/>
      <c r="AD857" s="175"/>
      <c r="AE857" s="175"/>
      <c r="AF857" s="167"/>
      <c r="AG857" s="168"/>
      <c r="AH857" s="168"/>
      <c r="AI857" s="168"/>
      <c r="AJ857" s="167"/>
    </row>
    <row r="858" spans="2:36" s="66" customFormat="1" ht="59.15" customHeight="1" x14ac:dyDescent="0.35">
      <c r="B858" s="167"/>
      <c r="C858" s="167"/>
      <c r="D858" s="167"/>
      <c r="E858" s="166"/>
      <c r="F858" s="166"/>
      <c r="G858" s="166"/>
      <c r="H858" s="167"/>
      <c r="I858" s="167"/>
      <c r="J858" s="12" t="s">
        <v>127</v>
      </c>
      <c r="K858" s="8" t="s">
        <v>128</v>
      </c>
      <c r="L858" s="8" t="s">
        <v>85</v>
      </c>
      <c r="M858" s="53">
        <v>62</v>
      </c>
      <c r="N858" s="168"/>
      <c r="O858" s="167"/>
      <c r="P858" s="167"/>
      <c r="Q858" s="167"/>
      <c r="R858" s="170"/>
      <c r="S858" s="170"/>
      <c r="T858" s="171"/>
      <c r="U858" s="171"/>
      <c r="V858" s="198"/>
      <c r="W858" s="173"/>
      <c r="X858" s="173"/>
      <c r="Y858" s="173"/>
      <c r="Z858" s="173"/>
      <c r="AA858" s="173"/>
      <c r="AB858" s="173"/>
      <c r="AC858" s="168"/>
      <c r="AD858" s="175"/>
      <c r="AE858" s="175"/>
      <c r="AF858" s="167"/>
      <c r="AG858" s="168"/>
      <c r="AH858" s="168"/>
      <c r="AI858" s="168"/>
      <c r="AJ858" s="167"/>
    </row>
    <row r="859" spans="2:36" s="77" customFormat="1" ht="52" customHeight="1" x14ac:dyDescent="0.3">
      <c r="B859" s="167" t="s">
        <v>283</v>
      </c>
      <c r="C859" s="167" t="s">
        <v>282</v>
      </c>
      <c r="D859" s="167" t="s">
        <v>66</v>
      </c>
      <c r="E859" s="166" t="s">
        <v>67</v>
      </c>
      <c r="F859" s="166" t="s">
        <v>132</v>
      </c>
      <c r="G859" s="166" t="s">
        <v>69</v>
      </c>
      <c r="H859" s="167" t="s">
        <v>70</v>
      </c>
      <c r="I859" s="167" t="s">
        <v>79</v>
      </c>
      <c r="J859" s="12" t="s">
        <v>113</v>
      </c>
      <c r="K859" s="8" t="s">
        <v>114</v>
      </c>
      <c r="L859" s="8" t="s">
        <v>115</v>
      </c>
      <c r="M859" s="8">
        <v>4</v>
      </c>
      <c r="N859" s="168" t="s">
        <v>108</v>
      </c>
      <c r="O859" s="167" t="s">
        <v>387</v>
      </c>
      <c r="P859" s="167" t="s">
        <v>75</v>
      </c>
      <c r="Q859" s="167" t="s">
        <v>76</v>
      </c>
      <c r="R859" s="170" t="s">
        <v>77</v>
      </c>
      <c r="S859" s="170" t="s">
        <v>109</v>
      </c>
      <c r="T859" s="171">
        <f>V859+Y859</f>
        <v>299600</v>
      </c>
      <c r="U859" s="171" t="s">
        <v>79</v>
      </c>
      <c r="V859" s="173">
        <v>254660</v>
      </c>
      <c r="W859" s="173" t="s">
        <v>79</v>
      </c>
      <c r="X859" s="173" t="s">
        <v>79</v>
      </c>
      <c r="Y859" s="173">
        <v>44940</v>
      </c>
      <c r="Z859" s="173" t="s">
        <v>79</v>
      </c>
      <c r="AA859" s="173" t="s">
        <v>79</v>
      </c>
      <c r="AB859" s="173">
        <v>33288.89</v>
      </c>
      <c r="AC859" s="168" t="s">
        <v>80</v>
      </c>
      <c r="AD859" s="175" t="s">
        <v>79</v>
      </c>
      <c r="AE859" s="175">
        <f>V859+Y859</f>
        <v>299600</v>
      </c>
      <c r="AF859" s="168" t="s">
        <v>79</v>
      </c>
      <c r="AG859" s="168" t="s">
        <v>33</v>
      </c>
      <c r="AH859" s="168" t="s">
        <v>150</v>
      </c>
      <c r="AI859" s="168" t="s">
        <v>161</v>
      </c>
      <c r="AJ859" s="168"/>
    </row>
    <row r="860" spans="2:36" s="77" customFormat="1" ht="52" x14ac:dyDescent="0.3">
      <c r="B860" s="167"/>
      <c r="C860" s="167"/>
      <c r="D860" s="167"/>
      <c r="E860" s="166"/>
      <c r="F860" s="166"/>
      <c r="G860" s="166"/>
      <c r="H860" s="167"/>
      <c r="I860" s="167"/>
      <c r="J860" s="12" t="s">
        <v>116</v>
      </c>
      <c r="K860" s="8" t="s">
        <v>117</v>
      </c>
      <c r="L860" s="8" t="s">
        <v>85</v>
      </c>
      <c r="M860" s="8">
        <v>2</v>
      </c>
      <c r="N860" s="168"/>
      <c r="O860" s="167"/>
      <c r="P860" s="167"/>
      <c r="Q860" s="167"/>
      <c r="R860" s="170"/>
      <c r="S860" s="170"/>
      <c r="T860" s="171"/>
      <c r="U860" s="171"/>
      <c r="V860" s="173"/>
      <c r="W860" s="173"/>
      <c r="X860" s="173"/>
      <c r="Y860" s="173"/>
      <c r="Z860" s="173"/>
      <c r="AA860" s="173"/>
      <c r="AB860" s="173"/>
      <c r="AC860" s="168"/>
      <c r="AD860" s="175"/>
      <c r="AE860" s="175"/>
      <c r="AF860" s="167"/>
      <c r="AG860" s="168"/>
      <c r="AH860" s="168"/>
      <c r="AI860" s="168"/>
      <c r="AJ860" s="167"/>
    </row>
    <row r="861" spans="2:36" s="77" customFormat="1" ht="39" x14ac:dyDescent="0.3">
      <c r="B861" s="167"/>
      <c r="C861" s="167"/>
      <c r="D861" s="167"/>
      <c r="E861" s="166"/>
      <c r="F861" s="166"/>
      <c r="G861" s="166"/>
      <c r="H861" s="167"/>
      <c r="I861" s="167"/>
      <c r="J861" s="12" t="s">
        <v>213</v>
      </c>
      <c r="K861" s="8" t="s">
        <v>118</v>
      </c>
      <c r="L861" s="8" t="s">
        <v>119</v>
      </c>
      <c r="M861" s="8">
        <v>2</v>
      </c>
      <c r="N861" s="168"/>
      <c r="O861" s="167"/>
      <c r="P861" s="167"/>
      <c r="Q861" s="167"/>
      <c r="R861" s="170"/>
      <c r="S861" s="170"/>
      <c r="T861" s="171"/>
      <c r="U861" s="171"/>
      <c r="V861" s="173"/>
      <c r="W861" s="173"/>
      <c r="X861" s="173"/>
      <c r="Y861" s="173"/>
      <c r="Z861" s="173"/>
      <c r="AA861" s="173"/>
      <c r="AB861" s="173"/>
      <c r="AC861" s="168"/>
      <c r="AD861" s="175"/>
      <c r="AE861" s="175"/>
      <c r="AF861" s="167"/>
      <c r="AG861" s="168"/>
      <c r="AH861" s="168"/>
      <c r="AI861" s="168"/>
      <c r="AJ861" s="167"/>
    </row>
    <row r="862" spans="2:36" s="77" customFormat="1" ht="26" x14ac:dyDescent="0.3">
      <c r="B862" s="167"/>
      <c r="C862" s="167"/>
      <c r="D862" s="167"/>
      <c r="E862" s="166"/>
      <c r="F862" s="166"/>
      <c r="G862" s="166"/>
      <c r="H862" s="167"/>
      <c r="I862" s="167"/>
      <c r="J862" s="12" t="s">
        <v>120</v>
      </c>
      <c r="K862" s="8" t="s">
        <v>121</v>
      </c>
      <c r="L862" s="8" t="s">
        <v>119</v>
      </c>
      <c r="M862" s="53">
        <v>2</v>
      </c>
      <c r="N862" s="168"/>
      <c r="O862" s="167"/>
      <c r="P862" s="167"/>
      <c r="Q862" s="167"/>
      <c r="R862" s="170"/>
      <c r="S862" s="170"/>
      <c r="T862" s="171"/>
      <c r="U862" s="171"/>
      <c r="V862" s="173"/>
      <c r="W862" s="173"/>
      <c r="X862" s="173"/>
      <c r="Y862" s="173"/>
      <c r="Z862" s="173"/>
      <c r="AA862" s="173"/>
      <c r="AB862" s="173"/>
      <c r="AC862" s="168"/>
      <c r="AD862" s="175"/>
      <c r="AE862" s="175"/>
      <c r="AF862" s="167"/>
      <c r="AG862" s="168"/>
      <c r="AH862" s="168"/>
      <c r="AI862" s="168"/>
      <c r="AJ862" s="167"/>
    </row>
    <row r="863" spans="2:36" s="66" customFormat="1" ht="132" customHeight="1" x14ac:dyDescent="0.35">
      <c r="B863" s="179" t="s">
        <v>1037</v>
      </c>
      <c r="C863" s="242" t="s">
        <v>284</v>
      </c>
      <c r="D863" s="242" t="s">
        <v>106</v>
      </c>
      <c r="E863" s="248" t="s">
        <v>67</v>
      </c>
      <c r="F863" s="251" t="s">
        <v>134</v>
      </c>
      <c r="G863" s="248" t="s">
        <v>147</v>
      </c>
      <c r="H863" s="300" t="s">
        <v>70</v>
      </c>
      <c r="I863" s="300" t="s">
        <v>79</v>
      </c>
      <c r="J863" s="21" t="s">
        <v>212</v>
      </c>
      <c r="K863" s="29" t="s">
        <v>107</v>
      </c>
      <c r="L863" s="29" t="s">
        <v>86</v>
      </c>
      <c r="M863" s="29">
        <v>40</v>
      </c>
      <c r="N863" s="302" t="s">
        <v>108</v>
      </c>
      <c r="O863" s="242" t="s">
        <v>377</v>
      </c>
      <c r="P863" s="242" t="s">
        <v>75</v>
      </c>
      <c r="Q863" s="242" t="s">
        <v>76</v>
      </c>
      <c r="R863" s="253" t="s">
        <v>77</v>
      </c>
      <c r="S863" s="253" t="s">
        <v>109</v>
      </c>
      <c r="T863" s="312">
        <f>V863+Y863</f>
        <v>147964.20000000001</v>
      </c>
      <c r="U863" s="312">
        <f>T863/M864</f>
        <v>147964.20000000001</v>
      </c>
      <c r="V863" s="256">
        <v>125769.57</v>
      </c>
      <c r="W863" s="256" t="s">
        <v>79</v>
      </c>
      <c r="X863" s="256" t="s">
        <v>79</v>
      </c>
      <c r="Y863" s="256">
        <v>22194.63</v>
      </c>
      <c r="Z863" s="256" t="s">
        <v>98</v>
      </c>
      <c r="AA863" s="256" t="s">
        <v>79</v>
      </c>
      <c r="AB863" s="256">
        <v>16440.47</v>
      </c>
      <c r="AC863" s="265" t="s">
        <v>149</v>
      </c>
      <c r="AD863" s="381" t="s">
        <v>79</v>
      </c>
      <c r="AE863" s="381">
        <f>V863+Y863</f>
        <v>147964.20000000001</v>
      </c>
      <c r="AF863" s="265" t="s">
        <v>79</v>
      </c>
      <c r="AG863" s="265" t="s">
        <v>33</v>
      </c>
      <c r="AH863" s="302" t="s">
        <v>150</v>
      </c>
      <c r="AI863" s="265" t="s">
        <v>161</v>
      </c>
      <c r="AJ863" s="265"/>
    </row>
    <row r="864" spans="2:36" s="66" customFormat="1" ht="86.15" customHeight="1" x14ac:dyDescent="0.35">
      <c r="B864" s="180"/>
      <c r="C864" s="243"/>
      <c r="D864" s="243"/>
      <c r="E864" s="249"/>
      <c r="F864" s="249"/>
      <c r="G864" s="249"/>
      <c r="H864" s="243"/>
      <c r="I864" s="243"/>
      <c r="J864" s="21" t="s">
        <v>111</v>
      </c>
      <c r="K864" s="29" t="s">
        <v>112</v>
      </c>
      <c r="L864" s="29" t="s">
        <v>85</v>
      </c>
      <c r="M864" s="29">
        <v>1</v>
      </c>
      <c r="N864" s="269"/>
      <c r="O864" s="243"/>
      <c r="P864" s="243"/>
      <c r="Q864" s="243"/>
      <c r="R864" s="254"/>
      <c r="S864" s="254"/>
      <c r="T864" s="313"/>
      <c r="U864" s="313"/>
      <c r="V864" s="257"/>
      <c r="W864" s="257"/>
      <c r="X864" s="257"/>
      <c r="Y864" s="257"/>
      <c r="Z864" s="257"/>
      <c r="AA864" s="257"/>
      <c r="AB864" s="257"/>
      <c r="AC864" s="269"/>
      <c r="AD864" s="382"/>
      <c r="AE864" s="382"/>
      <c r="AF864" s="243"/>
      <c r="AG864" s="269"/>
      <c r="AH864" s="269"/>
      <c r="AI864" s="269"/>
      <c r="AJ864" s="243"/>
    </row>
    <row r="865" spans="2:36" s="66" customFormat="1" ht="59.15" customHeight="1" x14ac:dyDescent="0.35">
      <c r="B865" s="181"/>
      <c r="C865" s="244"/>
      <c r="D865" s="244"/>
      <c r="E865" s="250"/>
      <c r="F865" s="250"/>
      <c r="G865" s="250"/>
      <c r="H865" s="244"/>
      <c r="I865" s="244"/>
      <c r="J865" s="21" t="s">
        <v>127</v>
      </c>
      <c r="K865" s="29" t="s">
        <v>128</v>
      </c>
      <c r="L865" s="29" t="s">
        <v>85</v>
      </c>
      <c r="M865" s="61">
        <v>70</v>
      </c>
      <c r="N865" s="270"/>
      <c r="O865" s="244"/>
      <c r="P865" s="244"/>
      <c r="Q865" s="244"/>
      <c r="R865" s="255"/>
      <c r="S865" s="255"/>
      <c r="T865" s="314"/>
      <c r="U865" s="314"/>
      <c r="V865" s="258"/>
      <c r="W865" s="258"/>
      <c r="X865" s="258"/>
      <c r="Y865" s="258"/>
      <c r="Z865" s="258"/>
      <c r="AA865" s="258"/>
      <c r="AB865" s="258"/>
      <c r="AC865" s="270"/>
      <c r="AD865" s="383"/>
      <c r="AE865" s="383"/>
      <c r="AF865" s="244"/>
      <c r="AG865" s="270"/>
      <c r="AH865" s="270"/>
      <c r="AI865" s="270"/>
      <c r="AJ865" s="244"/>
    </row>
    <row r="866" spans="2:36" s="66" customFormat="1" ht="132" customHeight="1" x14ac:dyDescent="0.35">
      <c r="B866" s="167" t="s">
        <v>285</v>
      </c>
      <c r="C866" s="167" t="s">
        <v>286</v>
      </c>
      <c r="D866" s="167" t="s">
        <v>106</v>
      </c>
      <c r="E866" s="166" t="s">
        <v>67</v>
      </c>
      <c r="F866" s="166" t="s">
        <v>134</v>
      </c>
      <c r="G866" s="166" t="s">
        <v>147</v>
      </c>
      <c r="H866" s="167" t="s">
        <v>70</v>
      </c>
      <c r="I866" s="167" t="s">
        <v>79</v>
      </c>
      <c r="J866" s="12" t="s">
        <v>212</v>
      </c>
      <c r="K866" s="8" t="s">
        <v>107</v>
      </c>
      <c r="L866" s="8" t="s">
        <v>86</v>
      </c>
      <c r="M866" s="8">
        <v>40</v>
      </c>
      <c r="N866" s="168" t="s">
        <v>108</v>
      </c>
      <c r="O866" s="167" t="s">
        <v>370</v>
      </c>
      <c r="P866" s="167" t="s">
        <v>75</v>
      </c>
      <c r="Q866" s="167" t="s">
        <v>76</v>
      </c>
      <c r="R866" s="170" t="s">
        <v>77</v>
      </c>
      <c r="S866" s="170" t="s">
        <v>109</v>
      </c>
      <c r="T866" s="171">
        <f>V866+Y866</f>
        <v>443892.60000000003</v>
      </c>
      <c r="U866" s="171" t="s">
        <v>98</v>
      </c>
      <c r="V866" s="178">
        <v>377308.71</v>
      </c>
      <c r="W866" s="173" t="s">
        <v>79</v>
      </c>
      <c r="X866" s="173" t="s">
        <v>79</v>
      </c>
      <c r="Y866" s="173">
        <v>66583.89</v>
      </c>
      <c r="Z866" s="173" t="s">
        <v>98</v>
      </c>
      <c r="AA866" s="173" t="s">
        <v>79</v>
      </c>
      <c r="AB866" s="173">
        <v>49321.4</v>
      </c>
      <c r="AC866" s="168" t="s">
        <v>149</v>
      </c>
      <c r="AD866" s="175" t="s">
        <v>79</v>
      </c>
      <c r="AE866" s="175">
        <f>V866+Y866</f>
        <v>443892.60000000003</v>
      </c>
      <c r="AF866" s="168" t="s">
        <v>79</v>
      </c>
      <c r="AG866" s="168" t="s">
        <v>33</v>
      </c>
      <c r="AH866" s="168" t="s">
        <v>165</v>
      </c>
      <c r="AI866" s="168" t="s">
        <v>183</v>
      </c>
      <c r="AJ866" s="168"/>
    </row>
    <row r="867" spans="2:36" s="66" customFormat="1" ht="86.15" customHeight="1" x14ac:dyDescent="0.35">
      <c r="B867" s="167"/>
      <c r="C867" s="167"/>
      <c r="D867" s="167"/>
      <c r="E867" s="166"/>
      <c r="F867" s="166"/>
      <c r="G867" s="166"/>
      <c r="H867" s="167"/>
      <c r="I867" s="167"/>
      <c r="J867" s="12" t="s">
        <v>111</v>
      </c>
      <c r="K867" s="8" t="s">
        <v>112</v>
      </c>
      <c r="L867" s="8" t="s">
        <v>85</v>
      </c>
      <c r="M867" s="8">
        <v>2</v>
      </c>
      <c r="N867" s="168"/>
      <c r="O867" s="167"/>
      <c r="P867" s="167"/>
      <c r="Q867" s="167"/>
      <c r="R867" s="170"/>
      <c r="S867" s="170"/>
      <c r="T867" s="171"/>
      <c r="U867" s="171"/>
      <c r="V867" s="197"/>
      <c r="W867" s="173"/>
      <c r="X867" s="173"/>
      <c r="Y867" s="173"/>
      <c r="Z867" s="173"/>
      <c r="AA867" s="173"/>
      <c r="AB867" s="173"/>
      <c r="AC867" s="168"/>
      <c r="AD867" s="175"/>
      <c r="AE867" s="175"/>
      <c r="AF867" s="167"/>
      <c r="AG867" s="168"/>
      <c r="AH867" s="168"/>
      <c r="AI867" s="168"/>
      <c r="AJ867" s="167"/>
    </row>
    <row r="868" spans="2:36" s="66" customFormat="1" ht="59.15" customHeight="1" x14ac:dyDescent="0.35">
      <c r="B868" s="167"/>
      <c r="C868" s="167"/>
      <c r="D868" s="167"/>
      <c r="E868" s="166"/>
      <c r="F868" s="166"/>
      <c r="G868" s="166"/>
      <c r="H868" s="167"/>
      <c r="I868" s="167"/>
      <c r="J868" s="12" t="s">
        <v>127</v>
      </c>
      <c r="K868" s="8" t="s">
        <v>128</v>
      </c>
      <c r="L868" s="8" t="s">
        <v>85</v>
      </c>
      <c r="M868" s="53">
        <v>210</v>
      </c>
      <c r="N868" s="168"/>
      <c r="O868" s="167"/>
      <c r="P868" s="167"/>
      <c r="Q868" s="167"/>
      <c r="R868" s="170"/>
      <c r="S868" s="170"/>
      <c r="T868" s="171"/>
      <c r="U868" s="171"/>
      <c r="V868" s="198"/>
      <c r="W868" s="173"/>
      <c r="X868" s="173"/>
      <c r="Y868" s="173"/>
      <c r="Z868" s="173"/>
      <c r="AA868" s="173"/>
      <c r="AB868" s="173"/>
      <c r="AC868" s="168"/>
      <c r="AD868" s="175"/>
      <c r="AE868" s="175"/>
      <c r="AF868" s="167"/>
      <c r="AG868" s="168"/>
      <c r="AH868" s="168"/>
      <c r="AI868" s="168"/>
      <c r="AJ868" s="167"/>
    </row>
    <row r="869" spans="2:36" s="66" customFormat="1" ht="132" customHeight="1" x14ac:dyDescent="0.35">
      <c r="B869" s="167" t="s">
        <v>288</v>
      </c>
      <c r="C869" s="167" t="s">
        <v>289</v>
      </c>
      <c r="D869" s="167" t="s">
        <v>106</v>
      </c>
      <c r="E869" s="166" t="s">
        <v>67</v>
      </c>
      <c r="F869" s="166" t="s">
        <v>134</v>
      </c>
      <c r="G869" s="166" t="s">
        <v>147</v>
      </c>
      <c r="H869" s="167" t="s">
        <v>70</v>
      </c>
      <c r="I869" s="167" t="s">
        <v>79</v>
      </c>
      <c r="J869" s="12" t="s">
        <v>212</v>
      </c>
      <c r="K869" s="8" t="s">
        <v>107</v>
      </c>
      <c r="L869" s="8" t="s">
        <v>86</v>
      </c>
      <c r="M869" s="8">
        <v>40</v>
      </c>
      <c r="N869" s="168" t="s">
        <v>108</v>
      </c>
      <c r="O869" s="167" t="s">
        <v>1036</v>
      </c>
      <c r="P869" s="167" t="s">
        <v>75</v>
      </c>
      <c r="Q869" s="167" t="s">
        <v>76</v>
      </c>
      <c r="R869" s="170" t="s">
        <v>77</v>
      </c>
      <c r="S869" s="170" t="s">
        <v>109</v>
      </c>
      <c r="T869" s="171">
        <f>V869+Y869</f>
        <v>256479</v>
      </c>
      <c r="U869" s="171" t="s">
        <v>98</v>
      </c>
      <c r="V869" s="178">
        <v>218007.15</v>
      </c>
      <c r="W869" s="173" t="s">
        <v>79</v>
      </c>
      <c r="X869" s="173" t="s">
        <v>79</v>
      </c>
      <c r="Y869" s="173">
        <v>38471.85</v>
      </c>
      <c r="Z869" s="173" t="s">
        <v>98</v>
      </c>
      <c r="AA869" s="173" t="s">
        <v>79</v>
      </c>
      <c r="AB869" s="173">
        <v>28497.67</v>
      </c>
      <c r="AC869" s="168" t="s">
        <v>149</v>
      </c>
      <c r="AD869" s="175" t="s">
        <v>79</v>
      </c>
      <c r="AE869" s="175">
        <f>V869+Y869</f>
        <v>256479</v>
      </c>
      <c r="AF869" s="168" t="s">
        <v>79</v>
      </c>
      <c r="AG869" s="168" t="s">
        <v>33</v>
      </c>
      <c r="AH869" s="168" t="s">
        <v>260</v>
      </c>
      <c r="AI869" s="168" t="s">
        <v>170</v>
      </c>
      <c r="AJ869" s="168"/>
    </row>
    <row r="870" spans="2:36" s="66" customFormat="1" ht="86.15" customHeight="1" x14ac:dyDescent="0.35">
      <c r="B870" s="167"/>
      <c r="C870" s="167"/>
      <c r="D870" s="167"/>
      <c r="E870" s="166"/>
      <c r="F870" s="166"/>
      <c r="G870" s="166"/>
      <c r="H870" s="167"/>
      <c r="I870" s="167"/>
      <c r="J870" s="12" t="s">
        <v>111</v>
      </c>
      <c r="K870" s="8" t="s">
        <v>112</v>
      </c>
      <c r="L870" s="8" t="s">
        <v>85</v>
      </c>
      <c r="M870" s="8">
        <v>1</v>
      </c>
      <c r="N870" s="168"/>
      <c r="O870" s="167"/>
      <c r="P870" s="167"/>
      <c r="Q870" s="167"/>
      <c r="R870" s="170"/>
      <c r="S870" s="170"/>
      <c r="T870" s="171"/>
      <c r="U870" s="171"/>
      <c r="V870" s="197"/>
      <c r="W870" s="173"/>
      <c r="X870" s="173"/>
      <c r="Y870" s="173"/>
      <c r="Z870" s="173"/>
      <c r="AA870" s="173"/>
      <c r="AB870" s="173"/>
      <c r="AC870" s="168"/>
      <c r="AD870" s="175"/>
      <c r="AE870" s="175"/>
      <c r="AF870" s="167"/>
      <c r="AG870" s="168"/>
      <c r="AH870" s="168"/>
      <c r="AI870" s="168"/>
      <c r="AJ870" s="167"/>
    </row>
    <row r="871" spans="2:36" s="66" customFormat="1" ht="59.15" customHeight="1" x14ac:dyDescent="0.35">
      <c r="B871" s="167"/>
      <c r="C871" s="167"/>
      <c r="D871" s="167"/>
      <c r="E871" s="166"/>
      <c r="F871" s="166"/>
      <c r="G871" s="166"/>
      <c r="H871" s="167"/>
      <c r="I871" s="167"/>
      <c r="J871" s="12" t="s">
        <v>127</v>
      </c>
      <c r="K871" s="8" t="s">
        <v>128</v>
      </c>
      <c r="L871" s="8" t="s">
        <v>85</v>
      </c>
      <c r="M871" s="53">
        <v>144</v>
      </c>
      <c r="N871" s="168"/>
      <c r="O871" s="167"/>
      <c r="P871" s="167"/>
      <c r="Q871" s="167"/>
      <c r="R871" s="170"/>
      <c r="S871" s="170"/>
      <c r="T871" s="171"/>
      <c r="U871" s="171"/>
      <c r="V871" s="198"/>
      <c r="W871" s="173"/>
      <c r="X871" s="173"/>
      <c r="Y871" s="173"/>
      <c r="Z871" s="173"/>
      <c r="AA871" s="173"/>
      <c r="AB871" s="173"/>
      <c r="AC871" s="168"/>
      <c r="AD871" s="175"/>
      <c r="AE871" s="175"/>
      <c r="AF871" s="167"/>
      <c r="AG871" s="168"/>
      <c r="AH871" s="168"/>
      <c r="AI871" s="168"/>
      <c r="AJ871" s="167"/>
    </row>
    <row r="872" spans="2:36" s="66" customFormat="1" ht="132" customHeight="1" x14ac:dyDescent="0.35">
      <c r="B872" s="177" t="s">
        <v>1039</v>
      </c>
      <c r="C872" s="177" t="s">
        <v>290</v>
      </c>
      <c r="D872" s="177" t="s">
        <v>106</v>
      </c>
      <c r="E872" s="259" t="s">
        <v>67</v>
      </c>
      <c r="F872" s="259" t="s">
        <v>134</v>
      </c>
      <c r="G872" s="259" t="s">
        <v>147</v>
      </c>
      <c r="H872" s="177" t="s">
        <v>70</v>
      </c>
      <c r="I872" s="177" t="s">
        <v>79</v>
      </c>
      <c r="J872" s="21" t="s">
        <v>212</v>
      </c>
      <c r="K872" s="29" t="s">
        <v>107</v>
      </c>
      <c r="L872" s="29" t="s">
        <v>86</v>
      </c>
      <c r="M872" s="29">
        <v>40</v>
      </c>
      <c r="N872" s="176" t="s">
        <v>108</v>
      </c>
      <c r="O872" s="177" t="s">
        <v>377</v>
      </c>
      <c r="P872" s="177" t="s">
        <v>75</v>
      </c>
      <c r="Q872" s="177" t="s">
        <v>76</v>
      </c>
      <c r="R872" s="323" t="s">
        <v>77</v>
      </c>
      <c r="S872" s="323" t="s">
        <v>109</v>
      </c>
      <c r="T872" s="245">
        <f>V872+Y872</f>
        <v>147964.20000000001</v>
      </c>
      <c r="U872" s="245">
        <f>T872</f>
        <v>147964.20000000001</v>
      </c>
      <c r="V872" s="256">
        <v>125769.57</v>
      </c>
      <c r="W872" s="324" t="s">
        <v>79</v>
      </c>
      <c r="X872" s="324" t="s">
        <v>79</v>
      </c>
      <c r="Y872" s="324">
        <v>22194.63</v>
      </c>
      <c r="Z872" s="324" t="s">
        <v>98</v>
      </c>
      <c r="AA872" s="324" t="s">
        <v>79</v>
      </c>
      <c r="AB872" s="324">
        <v>16440.47</v>
      </c>
      <c r="AC872" s="176" t="s">
        <v>149</v>
      </c>
      <c r="AD872" s="366" t="s">
        <v>79</v>
      </c>
      <c r="AE872" s="366">
        <f>V872+Y872</f>
        <v>147964.20000000001</v>
      </c>
      <c r="AF872" s="176" t="s">
        <v>79</v>
      </c>
      <c r="AG872" s="176" t="s">
        <v>33</v>
      </c>
      <c r="AH872" s="176" t="s">
        <v>260</v>
      </c>
      <c r="AI872" s="176" t="s">
        <v>170</v>
      </c>
      <c r="AJ872" s="176"/>
    </row>
    <row r="873" spans="2:36" s="66" customFormat="1" ht="86.15" customHeight="1" x14ac:dyDescent="0.35">
      <c r="B873" s="177"/>
      <c r="C873" s="177"/>
      <c r="D873" s="177"/>
      <c r="E873" s="259"/>
      <c r="F873" s="259"/>
      <c r="G873" s="259"/>
      <c r="H873" s="177"/>
      <c r="I873" s="177"/>
      <c r="J873" s="21" t="s">
        <v>111</v>
      </c>
      <c r="K873" s="29" t="s">
        <v>112</v>
      </c>
      <c r="L873" s="29" t="s">
        <v>85</v>
      </c>
      <c r="M873" s="29">
        <v>0</v>
      </c>
      <c r="N873" s="176"/>
      <c r="O873" s="177"/>
      <c r="P873" s="177"/>
      <c r="Q873" s="177"/>
      <c r="R873" s="323"/>
      <c r="S873" s="323"/>
      <c r="T873" s="245"/>
      <c r="U873" s="245"/>
      <c r="V873" s="257"/>
      <c r="W873" s="324"/>
      <c r="X873" s="324"/>
      <c r="Y873" s="324"/>
      <c r="Z873" s="324"/>
      <c r="AA873" s="324"/>
      <c r="AB873" s="324"/>
      <c r="AC873" s="176"/>
      <c r="AD873" s="366"/>
      <c r="AE873" s="366"/>
      <c r="AF873" s="177"/>
      <c r="AG873" s="176"/>
      <c r="AH873" s="176"/>
      <c r="AI873" s="176"/>
      <c r="AJ873" s="177"/>
    </row>
    <row r="874" spans="2:36" s="66" customFormat="1" ht="59.15" customHeight="1" x14ac:dyDescent="0.35">
      <c r="B874" s="177"/>
      <c r="C874" s="177"/>
      <c r="D874" s="177"/>
      <c r="E874" s="259"/>
      <c r="F874" s="259"/>
      <c r="G874" s="259"/>
      <c r="H874" s="177"/>
      <c r="I874" s="177"/>
      <c r="J874" s="21" t="s">
        <v>127</v>
      </c>
      <c r="K874" s="29" t="s">
        <v>128</v>
      </c>
      <c r="L874" s="29" t="s">
        <v>85</v>
      </c>
      <c r="M874" s="61">
        <v>70</v>
      </c>
      <c r="N874" s="176"/>
      <c r="O874" s="177"/>
      <c r="P874" s="177"/>
      <c r="Q874" s="177"/>
      <c r="R874" s="323"/>
      <c r="S874" s="323"/>
      <c r="T874" s="245"/>
      <c r="U874" s="245"/>
      <c r="V874" s="258"/>
      <c r="W874" s="324"/>
      <c r="X874" s="324"/>
      <c r="Y874" s="324"/>
      <c r="Z874" s="324"/>
      <c r="AA874" s="324"/>
      <c r="AB874" s="324"/>
      <c r="AC874" s="176"/>
      <c r="AD874" s="366"/>
      <c r="AE874" s="366"/>
      <c r="AF874" s="177"/>
      <c r="AG874" s="176"/>
      <c r="AH874" s="176"/>
      <c r="AI874" s="176"/>
      <c r="AJ874" s="177"/>
    </row>
    <row r="875" spans="2:36" s="66" customFormat="1" ht="132" customHeight="1" x14ac:dyDescent="0.35">
      <c r="B875" s="177" t="s">
        <v>1040</v>
      </c>
      <c r="C875" s="177" t="s">
        <v>291</v>
      </c>
      <c r="D875" s="177" t="s">
        <v>106</v>
      </c>
      <c r="E875" s="259" t="s">
        <v>67</v>
      </c>
      <c r="F875" s="259" t="s">
        <v>134</v>
      </c>
      <c r="G875" s="259" t="s">
        <v>147</v>
      </c>
      <c r="H875" s="177" t="s">
        <v>70</v>
      </c>
      <c r="I875" s="242" t="s">
        <v>79</v>
      </c>
      <c r="J875" s="57" t="s">
        <v>212</v>
      </c>
      <c r="K875" s="56" t="s">
        <v>107</v>
      </c>
      <c r="L875" s="56" t="s">
        <v>86</v>
      </c>
      <c r="M875" s="56">
        <v>40</v>
      </c>
      <c r="N875" s="265" t="s">
        <v>108</v>
      </c>
      <c r="O875" s="242" t="s">
        <v>509</v>
      </c>
      <c r="P875" s="177" t="s">
        <v>75</v>
      </c>
      <c r="Q875" s="177" t="s">
        <v>76</v>
      </c>
      <c r="R875" s="323" t="s">
        <v>77</v>
      </c>
      <c r="S875" s="253" t="s">
        <v>109</v>
      </c>
      <c r="T875" s="312">
        <f>V875+Y875</f>
        <v>170986</v>
      </c>
      <c r="U875" s="312" t="s">
        <v>79</v>
      </c>
      <c r="V875" s="256">
        <v>145338.1</v>
      </c>
      <c r="W875" s="256" t="s">
        <v>79</v>
      </c>
      <c r="X875" s="256" t="s">
        <v>79</v>
      </c>
      <c r="Y875" s="256">
        <v>25647.9</v>
      </c>
      <c r="Z875" s="256" t="s">
        <v>98</v>
      </c>
      <c r="AA875" s="256" t="s">
        <v>79</v>
      </c>
      <c r="AB875" s="256">
        <v>18998.45</v>
      </c>
      <c r="AC875" s="265" t="s">
        <v>149</v>
      </c>
      <c r="AD875" s="381" t="s">
        <v>79</v>
      </c>
      <c r="AE875" s="381">
        <f>V875+Y875</f>
        <v>170986</v>
      </c>
      <c r="AF875" s="265" t="s">
        <v>79</v>
      </c>
      <c r="AG875" s="265" t="s">
        <v>33</v>
      </c>
      <c r="AH875" s="265" t="s">
        <v>260</v>
      </c>
      <c r="AI875" s="265" t="s">
        <v>170</v>
      </c>
      <c r="AJ875" s="265"/>
    </row>
    <row r="876" spans="2:36" s="66" customFormat="1" ht="86.15" customHeight="1" x14ac:dyDescent="0.35">
      <c r="B876" s="177"/>
      <c r="C876" s="177"/>
      <c r="D876" s="177"/>
      <c r="E876" s="259"/>
      <c r="F876" s="259"/>
      <c r="G876" s="259"/>
      <c r="H876" s="177"/>
      <c r="I876" s="177"/>
      <c r="J876" s="21" t="s">
        <v>111</v>
      </c>
      <c r="K876" s="29" t="s">
        <v>112</v>
      </c>
      <c r="L876" s="29" t="s">
        <v>85</v>
      </c>
      <c r="M876" s="29">
        <v>1</v>
      </c>
      <c r="N876" s="176"/>
      <c r="O876" s="177"/>
      <c r="P876" s="177"/>
      <c r="Q876" s="177"/>
      <c r="R876" s="323"/>
      <c r="S876" s="323"/>
      <c r="T876" s="245"/>
      <c r="U876" s="245"/>
      <c r="V876" s="324"/>
      <c r="W876" s="324"/>
      <c r="X876" s="324"/>
      <c r="Y876" s="324"/>
      <c r="Z876" s="324"/>
      <c r="AA876" s="324"/>
      <c r="AB876" s="324"/>
      <c r="AC876" s="176"/>
      <c r="AD876" s="366"/>
      <c r="AE876" s="366"/>
      <c r="AF876" s="177"/>
      <c r="AG876" s="176"/>
      <c r="AH876" s="176"/>
      <c r="AI876" s="176"/>
      <c r="AJ876" s="177"/>
    </row>
    <row r="877" spans="2:36" s="66" customFormat="1" ht="59.15" customHeight="1" x14ac:dyDescent="0.35">
      <c r="B877" s="177"/>
      <c r="C877" s="177"/>
      <c r="D877" s="177"/>
      <c r="E877" s="259"/>
      <c r="F877" s="259"/>
      <c r="G877" s="259"/>
      <c r="H877" s="242"/>
      <c r="I877" s="177"/>
      <c r="J877" s="21" t="s">
        <v>127</v>
      </c>
      <c r="K877" s="29" t="s">
        <v>128</v>
      </c>
      <c r="L877" s="29" t="s">
        <v>85</v>
      </c>
      <c r="M877" s="61">
        <v>95</v>
      </c>
      <c r="N877" s="176"/>
      <c r="O877" s="177"/>
      <c r="P877" s="242"/>
      <c r="Q877" s="242"/>
      <c r="R877" s="253"/>
      <c r="S877" s="323"/>
      <c r="T877" s="245"/>
      <c r="U877" s="245"/>
      <c r="V877" s="324"/>
      <c r="W877" s="324"/>
      <c r="X877" s="324"/>
      <c r="Y877" s="324"/>
      <c r="Z877" s="324"/>
      <c r="AA877" s="324"/>
      <c r="AB877" s="324"/>
      <c r="AC877" s="176"/>
      <c r="AD877" s="366"/>
      <c r="AE877" s="366"/>
      <c r="AF877" s="177"/>
      <c r="AG877" s="176"/>
      <c r="AH877" s="176"/>
      <c r="AI877" s="176"/>
      <c r="AJ877" s="177"/>
    </row>
    <row r="878" spans="2:36" s="77" customFormat="1" ht="52" customHeight="1" x14ac:dyDescent="0.3">
      <c r="B878" s="167" t="s">
        <v>1038</v>
      </c>
      <c r="C878" s="167" t="s">
        <v>282</v>
      </c>
      <c r="D878" s="167" t="s">
        <v>66</v>
      </c>
      <c r="E878" s="166" t="s">
        <v>67</v>
      </c>
      <c r="F878" s="166" t="s">
        <v>132</v>
      </c>
      <c r="G878" s="166" t="s">
        <v>69</v>
      </c>
      <c r="H878" s="167" t="s">
        <v>70</v>
      </c>
      <c r="I878" s="167" t="s">
        <v>79</v>
      </c>
      <c r="J878" s="12" t="s">
        <v>113</v>
      </c>
      <c r="K878" s="8" t="s">
        <v>114</v>
      </c>
      <c r="L878" s="8" t="s">
        <v>115</v>
      </c>
      <c r="M878" s="8">
        <v>2</v>
      </c>
      <c r="N878" s="168" t="s">
        <v>108</v>
      </c>
      <c r="O878" s="167" t="s">
        <v>1041</v>
      </c>
      <c r="P878" s="167" t="s">
        <v>75</v>
      </c>
      <c r="Q878" s="167" t="s">
        <v>76</v>
      </c>
      <c r="R878" s="170" t="s">
        <v>77</v>
      </c>
      <c r="S878" s="170" t="s">
        <v>109</v>
      </c>
      <c r="T878" s="171">
        <f>V878+Y878</f>
        <v>149800</v>
      </c>
      <c r="U878" s="171" t="s">
        <v>79</v>
      </c>
      <c r="V878" s="173">
        <v>127330</v>
      </c>
      <c r="W878" s="173" t="s">
        <v>79</v>
      </c>
      <c r="X878" s="173" t="s">
        <v>79</v>
      </c>
      <c r="Y878" s="173">
        <v>22470</v>
      </c>
      <c r="Z878" s="173" t="s">
        <v>79</v>
      </c>
      <c r="AA878" s="173" t="s">
        <v>79</v>
      </c>
      <c r="AB878" s="173">
        <v>16644.45</v>
      </c>
      <c r="AC878" s="168" t="s">
        <v>80</v>
      </c>
      <c r="AD878" s="175" t="s">
        <v>79</v>
      </c>
      <c r="AE878" s="175">
        <f>V878+Y878</f>
        <v>149800</v>
      </c>
      <c r="AF878" s="168" t="s">
        <v>79</v>
      </c>
      <c r="AG878" s="168" t="s">
        <v>33</v>
      </c>
      <c r="AH878" s="168" t="s">
        <v>165</v>
      </c>
      <c r="AI878" s="168" t="s">
        <v>183</v>
      </c>
      <c r="AJ878" s="168"/>
    </row>
    <row r="879" spans="2:36" s="77" customFormat="1" ht="52" x14ac:dyDescent="0.3">
      <c r="B879" s="167"/>
      <c r="C879" s="167"/>
      <c r="D879" s="167"/>
      <c r="E879" s="166"/>
      <c r="F879" s="166"/>
      <c r="G879" s="166"/>
      <c r="H879" s="167"/>
      <c r="I879" s="167"/>
      <c r="J879" s="12" t="s">
        <v>116</v>
      </c>
      <c r="K879" s="8" t="s">
        <v>117</v>
      </c>
      <c r="L879" s="8" t="s">
        <v>85</v>
      </c>
      <c r="M879" s="8">
        <v>1</v>
      </c>
      <c r="N879" s="168"/>
      <c r="O879" s="167"/>
      <c r="P879" s="167"/>
      <c r="Q879" s="167"/>
      <c r="R879" s="170"/>
      <c r="S879" s="170"/>
      <c r="T879" s="171"/>
      <c r="U879" s="171"/>
      <c r="V879" s="173"/>
      <c r="W879" s="173"/>
      <c r="X879" s="173"/>
      <c r="Y879" s="173"/>
      <c r="Z879" s="173"/>
      <c r="AA879" s="173"/>
      <c r="AB879" s="173"/>
      <c r="AC879" s="168"/>
      <c r="AD879" s="175"/>
      <c r="AE879" s="175"/>
      <c r="AF879" s="167"/>
      <c r="AG879" s="168"/>
      <c r="AH879" s="168"/>
      <c r="AI879" s="168"/>
      <c r="AJ879" s="167"/>
    </row>
    <row r="880" spans="2:36" s="77" customFormat="1" ht="39" x14ac:dyDescent="0.3">
      <c r="B880" s="167"/>
      <c r="C880" s="167"/>
      <c r="D880" s="167"/>
      <c r="E880" s="166"/>
      <c r="F880" s="166"/>
      <c r="G880" s="166"/>
      <c r="H880" s="167"/>
      <c r="I880" s="167"/>
      <c r="J880" s="12" t="s">
        <v>213</v>
      </c>
      <c r="K880" s="8" t="s">
        <v>118</v>
      </c>
      <c r="L880" s="8" t="s">
        <v>119</v>
      </c>
      <c r="M880" s="8">
        <v>1</v>
      </c>
      <c r="N880" s="168"/>
      <c r="O880" s="167"/>
      <c r="P880" s="167"/>
      <c r="Q880" s="167"/>
      <c r="R880" s="170"/>
      <c r="S880" s="170"/>
      <c r="T880" s="171"/>
      <c r="U880" s="171"/>
      <c r="V880" s="173"/>
      <c r="W880" s="173"/>
      <c r="X880" s="173"/>
      <c r="Y880" s="173"/>
      <c r="Z880" s="173"/>
      <c r="AA880" s="173"/>
      <c r="AB880" s="173"/>
      <c r="AC880" s="168"/>
      <c r="AD880" s="175"/>
      <c r="AE880" s="175"/>
      <c r="AF880" s="167"/>
      <c r="AG880" s="168"/>
      <c r="AH880" s="168"/>
      <c r="AI880" s="168"/>
      <c r="AJ880" s="167"/>
    </row>
    <row r="881" spans="2:36" s="77" customFormat="1" ht="60" customHeight="1" x14ac:dyDescent="0.3">
      <c r="B881" s="167"/>
      <c r="C881" s="167"/>
      <c r="D881" s="167"/>
      <c r="E881" s="166"/>
      <c r="F881" s="166"/>
      <c r="G881" s="166"/>
      <c r="H881" s="167"/>
      <c r="I881" s="167"/>
      <c r="J881" s="12" t="s">
        <v>120</v>
      </c>
      <c r="K881" s="8" t="s">
        <v>121</v>
      </c>
      <c r="L881" s="8" t="s">
        <v>119</v>
      </c>
      <c r="M881" s="8">
        <v>1</v>
      </c>
      <c r="N881" s="168"/>
      <c r="O881" s="167"/>
      <c r="P881" s="167"/>
      <c r="Q881" s="167"/>
      <c r="R881" s="170"/>
      <c r="S881" s="170"/>
      <c r="T881" s="171"/>
      <c r="U881" s="171"/>
      <c r="V881" s="173"/>
      <c r="W881" s="173"/>
      <c r="X881" s="173"/>
      <c r="Y881" s="173"/>
      <c r="Z881" s="173"/>
      <c r="AA881" s="173"/>
      <c r="AB881" s="173"/>
      <c r="AC881" s="168"/>
      <c r="AD881" s="175"/>
      <c r="AE881" s="175"/>
      <c r="AF881" s="167"/>
      <c r="AG881" s="168"/>
      <c r="AH881" s="168"/>
      <c r="AI881" s="168"/>
      <c r="AJ881" s="167"/>
    </row>
    <row r="882" spans="2:36" s="66" customFormat="1" ht="107.15" customHeight="1" x14ac:dyDescent="0.35">
      <c r="B882" s="167" t="s">
        <v>510</v>
      </c>
      <c r="C882" s="167" t="s">
        <v>519</v>
      </c>
      <c r="D882" s="167" t="s">
        <v>106</v>
      </c>
      <c r="E882" s="166" t="s">
        <v>67</v>
      </c>
      <c r="F882" s="166" t="s">
        <v>134</v>
      </c>
      <c r="G882" s="166" t="s">
        <v>147</v>
      </c>
      <c r="H882" s="167" t="s">
        <v>70</v>
      </c>
      <c r="I882" s="167" t="s">
        <v>79</v>
      </c>
      <c r="J882" s="12" t="s">
        <v>212</v>
      </c>
      <c r="K882" s="8" t="s">
        <v>107</v>
      </c>
      <c r="L882" s="8" t="s">
        <v>86</v>
      </c>
      <c r="M882" s="8">
        <v>40</v>
      </c>
      <c r="N882" s="168" t="s">
        <v>108</v>
      </c>
      <c r="O882" s="167" t="s">
        <v>520</v>
      </c>
      <c r="P882" s="167" t="s">
        <v>75</v>
      </c>
      <c r="Q882" s="167" t="s">
        <v>76</v>
      </c>
      <c r="R882" s="170" t="s">
        <v>77</v>
      </c>
      <c r="S882" s="170" t="s">
        <v>109</v>
      </c>
      <c r="T882" s="171">
        <f>V882+Y882</f>
        <v>104388</v>
      </c>
      <c r="U882" s="171" t="s">
        <v>79</v>
      </c>
      <c r="V882" s="340">
        <v>88729.8</v>
      </c>
      <c r="W882" s="340" t="s">
        <v>98</v>
      </c>
      <c r="X882" s="340" t="s">
        <v>98</v>
      </c>
      <c r="Y882" s="340">
        <v>15658.2</v>
      </c>
      <c r="Z882" s="340" t="s">
        <v>98</v>
      </c>
      <c r="AA882" s="340" t="s">
        <v>98</v>
      </c>
      <c r="AB882" s="340">
        <v>8463.89</v>
      </c>
      <c r="AC882" s="168" t="s">
        <v>149</v>
      </c>
      <c r="AD882" s="175" t="s">
        <v>79</v>
      </c>
      <c r="AE882" s="175">
        <f>V882+Y882</f>
        <v>104388</v>
      </c>
      <c r="AF882" s="167" t="s">
        <v>79</v>
      </c>
      <c r="AG882" s="168" t="s">
        <v>33</v>
      </c>
      <c r="AH882" s="168" t="s">
        <v>178</v>
      </c>
      <c r="AI882" s="168" t="s">
        <v>161</v>
      </c>
      <c r="AJ882" s="167"/>
    </row>
    <row r="883" spans="2:36" s="66" customFormat="1" ht="62.5" customHeight="1" x14ac:dyDescent="0.35">
      <c r="B883" s="167"/>
      <c r="C883" s="167"/>
      <c r="D883" s="167"/>
      <c r="E883" s="166"/>
      <c r="F883" s="166"/>
      <c r="G883" s="166"/>
      <c r="H883" s="167"/>
      <c r="I883" s="167"/>
      <c r="J883" s="12" t="s">
        <v>111</v>
      </c>
      <c r="K883" s="8" t="s">
        <v>112</v>
      </c>
      <c r="L883" s="8" t="s">
        <v>85</v>
      </c>
      <c r="M883" s="68">
        <v>1</v>
      </c>
      <c r="N883" s="168"/>
      <c r="O883" s="167"/>
      <c r="P883" s="167"/>
      <c r="Q883" s="167"/>
      <c r="R883" s="170"/>
      <c r="S883" s="170"/>
      <c r="T883" s="171"/>
      <c r="U883" s="171"/>
      <c r="V883" s="340"/>
      <c r="W883" s="340"/>
      <c r="X883" s="340"/>
      <c r="Y883" s="340"/>
      <c r="Z883" s="340"/>
      <c r="AA883" s="340"/>
      <c r="AB883" s="340"/>
      <c r="AC883" s="168"/>
      <c r="AD883" s="175"/>
      <c r="AE883" s="175"/>
      <c r="AF883" s="167"/>
      <c r="AG883" s="168"/>
      <c r="AH883" s="168"/>
      <c r="AI883" s="168"/>
      <c r="AJ883" s="167"/>
    </row>
    <row r="884" spans="2:36" s="66" customFormat="1" ht="59.15" customHeight="1" x14ac:dyDescent="0.35">
      <c r="B884" s="167"/>
      <c r="C884" s="167"/>
      <c r="D884" s="167"/>
      <c r="E884" s="166"/>
      <c r="F884" s="166"/>
      <c r="G884" s="166"/>
      <c r="H884" s="167"/>
      <c r="I884" s="167"/>
      <c r="J884" s="12" t="s">
        <v>127</v>
      </c>
      <c r="K884" s="8" t="s">
        <v>128</v>
      </c>
      <c r="L884" s="8" t="s">
        <v>85</v>
      </c>
      <c r="M884" s="68">
        <v>70</v>
      </c>
      <c r="N884" s="168"/>
      <c r="O884" s="167"/>
      <c r="P884" s="167"/>
      <c r="Q884" s="167"/>
      <c r="R884" s="170"/>
      <c r="S884" s="170"/>
      <c r="T884" s="171"/>
      <c r="U884" s="171"/>
      <c r="V884" s="340"/>
      <c r="W884" s="340"/>
      <c r="X884" s="340"/>
      <c r="Y884" s="340"/>
      <c r="Z884" s="340"/>
      <c r="AA884" s="340"/>
      <c r="AB884" s="340"/>
      <c r="AC884" s="168"/>
      <c r="AD884" s="175"/>
      <c r="AE884" s="175"/>
      <c r="AF884" s="167"/>
      <c r="AG884" s="168"/>
      <c r="AH884" s="168"/>
      <c r="AI884" s="168"/>
      <c r="AJ884" s="167"/>
    </row>
    <row r="885" spans="2:36" s="66" customFormat="1" ht="107.5" customHeight="1" x14ac:dyDescent="0.35">
      <c r="B885" s="167" t="s">
        <v>511</v>
      </c>
      <c r="C885" s="167" t="s">
        <v>521</v>
      </c>
      <c r="D885" s="167" t="s">
        <v>106</v>
      </c>
      <c r="E885" s="166" t="s">
        <v>67</v>
      </c>
      <c r="F885" s="166" t="s">
        <v>134</v>
      </c>
      <c r="G885" s="166" t="s">
        <v>147</v>
      </c>
      <c r="H885" s="167" t="s">
        <v>70</v>
      </c>
      <c r="I885" s="167" t="s">
        <v>79</v>
      </c>
      <c r="J885" s="12" t="s">
        <v>212</v>
      </c>
      <c r="K885" s="8" t="s">
        <v>107</v>
      </c>
      <c r="L885" s="8" t="s">
        <v>86</v>
      </c>
      <c r="M885" s="8">
        <v>40</v>
      </c>
      <c r="N885" s="168" t="s">
        <v>108</v>
      </c>
      <c r="O885" s="167" t="s">
        <v>520</v>
      </c>
      <c r="P885" s="167" t="s">
        <v>75</v>
      </c>
      <c r="Q885" s="167" t="s">
        <v>76</v>
      </c>
      <c r="R885" s="170" t="s">
        <v>77</v>
      </c>
      <c r="S885" s="170" t="s">
        <v>109</v>
      </c>
      <c r="T885" s="171">
        <f>V885+Y885</f>
        <v>155150</v>
      </c>
      <c r="U885" s="171" t="s">
        <v>79</v>
      </c>
      <c r="V885" s="282">
        <v>131877.5</v>
      </c>
      <c r="W885" s="340" t="s">
        <v>98</v>
      </c>
      <c r="X885" s="340" t="s">
        <v>98</v>
      </c>
      <c r="Y885" s="340">
        <v>23272.5</v>
      </c>
      <c r="Z885" s="340" t="s">
        <v>98</v>
      </c>
      <c r="AA885" s="340" t="s">
        <v>98</v>
      </c>
      <c r="AB885" s="340">
        <v>12579.73</v>
      </c>
      <c r="AC885" s="168" t="s">
        <v>149</v>
      </c>
      <c r="AD885" s="175" t="s">
        <v>79</v>
      </c>
      <c r="AE885" s="175">
        <f>V885+Y885</f>
        <v>155150</v>
      </c>
      <c r="AF885" s="167" t="s">
        <v>79</v>
      </c>
      <c r="AG885" s="168" t="s">
        <v>33</v>
      </c>
      <c r="AH885" s="168" t="s">
        <v>178</v>
      </c>
      <c r="AI885" s="168" t="s">
        <v>161</v>
      </c>
      <c r="AJ885" s="167"/>
    </row>
    <row r="886" spans="2:36" s="66" customFormat="1" ht="64" customHeight="1" x14ac:dyDescent="0.35">
      <c r="B886" s="167"/>
      <c r="C886" s="167"/>
      <c r="D886" s="167"/>
      <c r="E886" s="166"/>
      <c r="F886" s="166"/>
      <c r="G886" s="166"/>
      <c r="H886" s="167"/>
      <c r="I886" s="167"/>
      <c r="J886" s="12" t="s">
        <v>111</v>
      </c>
      <c r="K886" s="8" t="s">
        <v>112</v>
      </c>
      <c r="L886" s="8" t="s">
        <v>85</v>
      </c>
      <c r="M886" s="68">
        <v>2</v>
      </c>
      <c r="N886" s="168"/>
      <c r="O886" s="167"/>
      <c r="P886" s="167"/>
      <c r="Q886" s="167"/>
      <c r="R886" s="170"/>
      <c r="S886" s="170"/>
      <c r="T886" s="171"/>
      <c r="U886" s="171"/>
      <c r="V886" s="282"/>
      <c r="W886" s="340"/>
      <c r="X886" s="340"/>
      <c r="Y886" s="340"/>
      <c r="Z886" s="340"/>
      <c r="AA886" s="340"/>
      <c r="AB886" s="340"/>
      <c r="AC886" s="168"/>
      <c r="AD886" s="175"/>
      <c r="AE886" s="175"/>
      <c r="AF886" s="167"/>
      <c r="AG886" s="168"/>
      <c r="AH886" s="168"/>
      <c r="AI886" s="168"/>
      <c r="AJ886" s="167"/>
    </row>
    <row r="887" spans="2:36" s="66" customFormat="1" ht="59.15" customHeight="1" x14ac:dyDescent="0.35">
      <c r="B887" s="167"/>
      <c r="C887" s="167"/>
      <c r="D887" s="167"/>
      <c r="E887" s="166"/>
      <c r="F887" s="166"/>
      <c r="G887" s="166"/>
      <c r="H887" s="167"/>
      <c r="I887" s="167"/>
      <c r="J887" s="12" t="s">
        <v>127</v>
      </c>
      <c r="K887" s="8" t="s">
        <v>128</v>
      </c>
      <c r="L887" s="8" t="s">
        <v>85</v>
      </c>
      <c r="M887" s="68">
        <v>90</v>
      </c>
      <c r="N887" s="168"/>
      <c r="O887" s="167"/>
      <c r="P887" s="167"/>
      <c r="Q887" s="167"/>
      <c r="R887" s="170"/>
      <c r="S887" s="170"/>
      <c r="T887" s="171"/>
      <c r="U887" s="171"/>
      <c r="V887" s="282"/>
      <c r="W887" s="340"/>
      <c r="X887" s="340"/>
      <c r="Y887" s="340"/>
      <c r="Z887" s="340"/>
      <c r="AA887" s="340"/>
      <c r="AB887" s="340"/>
      <c r="AC887" s="168"/>
      <c r="AD887" s="175"/>
      <c r="AE887" s="175"/>
      <c r="AF887" s="167"/>
      <c r="AG887" s="168"/>
      <c r="AH887" s="168"/>
      <c r="AI887" s="168"/>
      <c r="AJ887" s="167"/>
    </row>
    <row r="888" spans="2:36" s="66" customFormat="1" ht="113.5" customHeight="1" x14ac:dyDescent="0.35">
      <c r="B888" s="167" t="s">
        <v>512</v>
      </c>
      <c r="C888" s="167" t="s">
        <v>522</v>
      </c>
      <c r="D888" s="167" t="s">
        <v>106</v>
      </c>
      <c r="E888" s="166" t="s">
        <v>67</v>
      </c>
      <c r="F888" s="166" t="s">
        <v>134</v>
      </c>
      <c r="G888" s="166" t="s">
        <v>147</v>
      </c>
      <c r="H888" s="167" t="s">
        <v>70</v>
      </c>
      <c r="I888" s="167" t="s">
        <v>79</v>
      </c>
      <c r="J888" s="12" t="s">
        <v>212</v>
      </c>
      <c r="K888" s="8" t="s">
        <v>107</v>
      </c>
      <c r="L888" s="8" t="s">
        <v>86</v>
      </c>
      <c r="M888" s="8">
        <v>40</v>
      </c>
      <c r="N888" s="168" t="s">
        <v>108</v>
      </c>
      <c r="O888" s="179" t="s">
        <v>520</v>
      </c>
      <c r="P888" s="167" t="s">
        <v>75</v>
      </c>
      <c r="Q888" s="167" t="s">
        <v>76</v>
      </c>
      <c r="R888" s="170" t="s">
        <v>77</v>
      </c>
      <c r="S888" s="170" t="s">
        <v>109</v>
      </c>
      <c r="T888" s="171">
        <f>V888+Y888</f>
        <v>110852</v>
      </c>
      <c r="U888" s="171" t="s">
        <v>79</v>
      </c>
      <c r="V888" s="340">
        <v>94224.2</v>
      </c>
      <c r="W888" s="340" t="s">
        <v>98</v>
      </c>
      <c r="X888" s="340" t="s">
        <v>98</v>
      </c>
      <c r="Y888" s="340">
        <v>16627.8</v>
      </c>
      <c r="Z888" s="340" t="s">
        <v>98</v>
      </c>
      <c r="AA888" s="340" t="s">
        <v>98</v>
      </c>
      <c r="AB888" s="340">
        <v>8988</v>
      </c>
      <c r="AC888" s="168" t="s">
        <v>149</v>
      </c>
      <c r="AD888" s="175" t="s">
        <v>79</v>
      </c>
      <c r="AE888" s="175">
        <f>V888+Y888</f>
        <v>110852</v>
      </c>
      <c r="AF888" s="167" t="s">
        <v>79</v>
      </c>
      <c r="AG888" s="168" t="s">
        <v>33</v>
      </c>
      <c r="AH888" s="168" t="s">
        <v>178</v>
      </c>
      <c r="AI888" s="168" t="s">
        <v>161</v>
      </c>
      <c r="AJ888" s="167"/>
    </row>
    <row r="889" spans="2:36" s="66" customFormat="1" ht="61" customHeight="1" x14ac:dyDescent="0.35">
      <c r="B889" s="167"/>
      <c r="C889" s="167"/>
      <c r="D889" s="167"/>
      <c r="E889" s="166"/>
      <c r="F889" s="166"/>
      <c r="G889" s="166"/>
      <c r="H889" s="167"/>
      <c r="I889" s="167"/>
      <c r="J889" s="12" t="s">
        <v>111</v>
      </c>
      <c r="K889" s="8" t="s">
        <v>112</v>
      </c>
      <c r="L889" s="8" t="s">
        <v>85</v>
      </c>
      <c r="M889" s="68">
        <v>2</v>
      </c>
      <c r="N889" s="168"/>
      <c r="O889" s="180"/>
      <c r="P889" s="167"/>
      <c r="Q889" s="167"/>
      <c r="R889" s="170"/>
      <c r="S889" s="170"/>
      <c r="T889" s="171"/>
      <c r="U889" s="171"/>
      <c r="V889" s="340"/>
      <c r="W889" s="340"/>
      <c r="X889" s="340"/>
      <c r="Y889" s="340"/>
      <c r="Z889" s="340"/>
      <c r="AA889" s="340"/>
      <c r="AB889" s="340"/>
      <c r="AC889" s="168"/>
      <c r="AD889" s="175"/>
      <c r="AE889" s="175"/>
      <c r="AF889" s="167"/>
      <c r="AG889" s="168"/>
      <c r="AH889" s="168"/>
      <c r="AI889" s="168"/>
      <c r="AJ889" s="167"/>
    </row>
    <row r="890" spans="2:36" s="66" customFormat="1" ht="59.15" customHeight="1" x14ac:dyDescent="0.35">
      <c r="B890" s="167"/>
      <c r="C890" s="167"/>
      <c r="D890" s="167"/>
      <c r="E890" s="166"/>
      <c r="F890" s="166"/>
      <c r="G890" s="166"/>
      <c r="H890" s="167"/>
      <c r="I890" s="167"/>
      <c r="J890" s="12" t="s">
        <v>127</v>
      </c>
      <c r="K890" s="8" t="s">
        <v>128</v>
      </c>
      <c r="L890" s="8" t="s">
        <v>85</v>
      </c>
      <c r="M890" s="68">
        <v>74</v>
      </c>
      <c r="N890" s="168"/>
      <c r="O890" s="181"/>
      <c r="P890" s="167"/>
      <c r="Q890" s="167"/>
      <c r="R890" s="170"/>
      <c r="S890" s="170"/>
      <c r="T890" s="171"/>
      <c r="U890" s="171"/>
      <c r="V890" s="340"/>
      <c r="W890" s="340"/>
      <c r="X890" s="340"/>
      <c r="Y890" s="340"/>
      <c r="Z890" s="340"/>
      <c r="AA890" s="340"/>
      <c r="AB890" s="340"/>
      <c r="AC890" s="168"/>
      <c r="AD890" s="175"/>
      <c r="AE890" s="175"/>
      <c r="AF890" s="167"/>
      <c r="AG890" s="168"/>
      <c r="AH890" s="168"/>
      <c r="AI890" s="168"/>
      <c r="AJ890" s="167"/>
    </row>
    <row r="891" spans="2:36" s="66" customFormat="1" ht="103.5" customHeight="1" x14ac:dyDescent="0.35">
      <c r="B891" s="167" t="s">
        <v>513</v>
      </c>
      <c r="C891" s="167" t="s">
        <v>523</v>
      </c>
      <c r="D891" s="167" t="s">
        <v>106</v>
      </c>
      <c r="E891" s="166" t="s">
        <v>67</v>
      </c>
      <c r="F891" s="166" t="s">
        <v>134</v>
      </c>
      <c r="G891" s="166" t="s">
        <v>147</v>
      </c>
      <c r="H891" s="167" t="s">
        <v>70</v>
      </c>
      <c r="I891" s="167" t="s">
        <v>79</v>
      </c>
      <c r="J891" s="12" t="s">
        <v>212</v>
      </c>
      <c r="K891" s="8" t="s">
        <v>107</v>
      </c>
      <c r="L891" s="8" t="s">
        <v>86</v>
      </c>
      <c r="M891" s="8">
        <v>40</v>
      </c>
      <c r="N891" s="168" t="s">
        <v>108</v>
      </c>
      <c r="O891" s="167" t="s">
        <v>520</v>
      </c>
      <c r="P891" s="167" t="s">
        <v>75</v>
      </c>
      <c r="Q891" s="167" t="s">
        <v>76</v>
      </c>
      <c r="R891" s="170" t="s">
        <v>77</v>
      </c>
      <c r="S891" s="170" t="s">
        <v>109</v>
      </c>
      <c r="T891" s="171">
        <f>V891+Y891</f>
        <v>133750</v>
      </c>
      <c r="U891" s="171" t="s">
        <v>79</v>
      </c>
      <c r="V891" s="340">
        <v>113687.5</v>
      </c>
      <c r="W891" s="340" t="s">
        <v>98</v>
      </c>
      <c r="X891" s="340" t="s">
        <v>98</v>
      </c>
      <c r="Y891" s="340">
        <v>20062.5</v>
      </c>
      <c r="Z891" s="340" t="s">
        <v>98</v>
      </c>
      <c r="AA891" s="340" t="s">
        <v>98</v>
      </c>
      <c r="AB891" s="340">
        <v>10844.59</v>
      </c>
      <c r="AC891" s="168" t="s">
        <v>149</v>
      </c>
      <c r="AD891" s="175" t="s">
        <v>79</v>
      </c>
      <c r="AE891" s="175">
        <f>V891+Y891</f>
        <v>133750</v>
      </c>
      <c r="AF891" s="167" t="s">
        <v>79</v>
      </c>
      <c r="AG891" s="168" t="s">
        <v>33</v>
      </c>
      <c r="AH891" s="168" t="s">
        <v>178</v>
      </c>
      <c r="AI891" s="168" t="s">
        <v>161</v>
      </c>
      <c r="AJ891" s="167"/>
    </row>
    <row r="892" spans="2:36" s="66" customFormat="1" ht="63" customHeight="1" x14ac:dyDescent="0.35">
      <c r="B892" s="167"/>
      <c r="C892" s="167"/>
      <c r="D892" s="167"/>
      <c r="E892" s="166"/>
      <c r="F892" s="166"/>
      <c r="G892" s="166"/>
      <c r="H892" s="167"/>
      <c r="I892" s="167"/>
      <c r="J892" s="12" t="s">
        <v>111</v>
      </c>
      <c r="K892" s="8" t="s">
        <v>112</v>
      </c>
      <c r="L892" s="8" t="s">
        <v>85</v>
      </c>
      <c r="M892" s="68">
        <v>3</v>
      </c>
      <c r="N892" s="168"/>
      <c r="O892" s="167"/>
      <c r="P892" s="167"/>
      <c r="Q892" s="167"/>
      <c r="R892" s="170"/>
      <c r="S892" s="170"/>
      <c r="T892" s="171"/>
      <c r="U892" s="171"/>
      <c r="V892" s="340"/>
      <c r="W892" s="340"/>
      <c r="X892" s="340"/>
      <c r="Y892" s="340"/>
      <c r="Z892" s="340"/>
      <c r="AA892" s="340"/>
      <c r="AB892" s="340"/>
      <c r="AC892" s="168"/>
      <c r="AD892" s="175"/>
      <c r="AE892" s="175"/>
      <c r="AF892" s="167"/>
      <c r="AG892" s="168"/>
      <c r="AH892" s="168"/>
      <c r="AI892" s="168"/>
      <c r="AJ892" s="167"/>
    </row>
    <row r="893" spans="2:36" s="66" customFormat="1" ht="59.15" customHeight="1" x14ac:dyDescent="0.35">
      <c r="B893" s="167"/>
      <c r="C893" s="167"/>
      <c r="D893" s="167"/>
      <c r="E893" s="166"/>
      <c r="F893" s="166"/>
      <c r="G893" s="166"/>
      <c r="H893" s="167"/>
      <c r="I893" s="167"/>
      <c r="J893" s="12" t="s">
        <v>127</v>
      </c>
      <c r="K893" s="8" t="s">
        <v>128</v>
      </c>
      <c r="L893" s="8" t="s">
        <v>85</v>
      </c>
      <c r="M893" s="68">
        <v>120</v>
      </c>
      <c r="N893" s="168"/>
      <c r="O893" s="167"/>
      <c r="P893" s="167"/>
      <c r="Q893" s="167"/>
      <c r="R893" s="170"/>
      <c r="S893" s="170"/>
      <c r="T893" s="171"/>
      <c r="U893" s="171"/>
      <c r="V893" s="340"/>
      <c r="W893" s="340"/>
      <c r="X893" s="340"/>
      <c r="Y893" s="340"/>
      <c r="Z893" s="340"/>
      <c r="AA893" s="340"/>
      <c r="AB893" s="340"/>
      <c r="AC893" s="168"/>
      <c r="AD893" s="175"/>
      <c r="AE893" s="175"/>
      <c r="AF893" s="167"/>
      <c r="AG893" s="168"/>
      <c r="AH893" s="168"/>
      <c r="AI893" s="168"/>
      <c r="AJ893" s="167"/>
    </row>
    <row r="894" spans="2:36" s="66" customFormat="1" ht="109" customHeight="1" x14ac:dyDescent="0.35">
      <c r="B894" s="167" t="s">
        <v>514</v>
      </c>
      <c r="C894" s="167" t="s">
        <v>524</v>
      </c>
      <c r="D894" s="167" t="s">
        <v>106</v>
      </c>
      <c r="E894" s="166" t="s">
        <v>67</v>
      </c>
      <c r="F894" s="166" t="s">
        <v>134</v>
      </c>
      <c r="G894" s="166" t="s">
        <v>147</v>
      </c>
      <c r="H894" s="167" t="s">
        <v>70</v>
      </c>
      <c r="I894" s="167" t="s">
        <v>79</v>
      </c>
      <c r="J894" s="12" t="s">
        <v>212</v>
      </c>
      <c r="K894" s="8" t="s">
        <v>107</v>
      </c>
      <c r="L894" s="8" t="s">
        <v>86</v>
      </c>
      <c r="M894" s="8">
        <v>40</v>
      </c>
      <c r="N894" s="168" t="s">
        <v>108</v>
      </c>
      <c r="O894" s="167" t="s">
        <v>520</v>
      </c>
      <c r="P894" s="167" t="s">
        <v>75</v>
      </c>
      <c r="Q894" s="167" t="s">
        <v>76</v>
      </c>
      <c r="R894" s="170" t="s">
        <v>77</v>
      </c>
      <c r="S894" s="170" t="s">
        <v>109</v>
      </c>
      <c r="T894" s="171">
        <f>V894+Y894</f>
        <v>74900</v>
      </c>
      <c r="U894" s="171" t="s">
        <v>79</v>
      </c>
      <c r="V894" s="340">
        <v>63665</v>
      </c>
      <c r="W894" s="340" t="s">
        <v>98</v>
      </c>
      <c r="X894" s="340" t="s">
        <v>98</v>
      </c>
      <c r="Y894" s="340">
        <v>11235</v>
      </c>
      <c r="Z894" s="340" t="s">
        <v>98</v>
      </c>
      <c r="AA894" s="340" t="s">
        <v>98</v>
      </c>
      <c r="AB894" s="340">
        <v>6072.97</v>
      </c>
      <c r="AC894" s="168" t="s">
        <v>149</v>
      </c>
      <c r="AD894" s="175" t="s">
        <v>79</v>
      </c>
      <c r="AE894" s="175">
        <f>V894+Y894</f>
        <v>74900</v>
      </c>
      <c r="AF894" s="167" t="s">
        <v>79</v>
      </c>
      <c r="AG894" s="168" t="s">
        <v>33</v>
      </c>
      <c r="AH894" s="168" t="s">
        <v>183</v>
      </c>
      <c r="AI894" s="168" t="s">
        <v>303</v>
      </c>
      <c r="AJ894" s="167"/>
    </row>
    <row r="895" spans="2:36" s="66" customFormat="1" ht="63" customHeight="1" x14ac:dyDescent="0.35">
      <c r="B895" s="167"/>
      <c r="C895" s="167"/>
      <c r="D895" s="167"/>
      <c r="E895" s="166"/>
      <c r="F895" s="166"/>
      <c r="G895" s="166"/>
      <c r="H895" s="167"/>
      <c r="I895" s="167"/>
      <c r="J895" s="12" t="s">
        <v>111</v>
      </c>
      <c r="K895" s="8" t="s">
        <v>112</v>
      </c>
      <c r="L895" s="8" t="s">
        <v>85</v>
      </c>
      <c r="M895" s="8">
        <v>1</v>
      </c>
      <c r="N895" s="168"/>
      <c r="O895" s="167"/>
      <c r="P895" s="167"/>
      <c r="Q895" s="167"/>
      <c r="R895" s="170"/>
      <c r="S895" s="170"/>
      <c r="T895" s="171"/>
      <c r="U895" s="171"/>
      <c r="V895" s="340"/>
      <c r="W895" s="340"/>
      <c r="X895" s="340"/>
      <c r="Y895" s="340"/>
      <c r="Z895" s="340"/>
      <c r="AA895" s="340"/>
      <c r="AB895" s="340"/>
      <c r="AC895" s="168"/>
      <c r="AD895" s="175"/>
      <c r="AE895" s="175"/>
      <c r="AF895" s="167"/>
      <c r="AG895" s="168"/>
      <c r="AH895" s="168"/>
      <c r="AI895" s="168"/>
      <c r="AJ895" s="167"/>
    </row>
    <row r="896" spans="2:36" s="66" customFormat="1" ht="59.15" customHeight="1" x14ac:dyDescent="0.35">
      <c r="B896" s="167"/>
      <c r="C896" s="167"/>
      <c r="D896" s="167"/>
      <c r="E896" s="166"/>
      <c r="F896" s="166"/>
      <c r="G896" s="166"/>
      <c r="H896" s="167"/>
      <c r="I896" s="167"/>
      <c r="J896" s="12" t="s">
        <v>127</v>
      </c>
      <c r="K896" s="8" t="s">
        <v>128</v>
      </c>
      <c r="L896" s="8" t="s">
        <v>85</v>
      </c>
      <c r="M896" s="68">
        <v>60</v>
      </c>
      <c r="N896" s="168"/>
      <c r="O896" s="167"/>
      <c r="P896" s="167"/>
      <c r="Q896" s="167"/>
      <c r="R896" s="170"/>
      <c r="S896" s="170"/>
      <c r="T896" s="171"/>
      <c r="U896" s="171"/>
      <c r="V896" s="340"/>
      <c r="W896" s="340"/>
      <c r="X896" s="340"/>
      <c r="Y896" s="340"/>
      <c r="Z896" s="340"/>
      <c r="AA896" s="340"/>
      <c r="AB896" s="340"/>
      <c r="AC896" s="168"/>
      <c r="AD896" s="175"/>
      <c r="AE896" s="175"/>
      <c r="AF896" s="167"/>
      <c r="AG896" s="168"/>
      <c r="AH896" s="168"/>
      <c r="AI896" s="168"/>
      <c r="AJ896" s="167"/>
    </row>
    <row r="897" spans="2:36" s="66" customFormat="1" ht="91" x14ac:dyDescent="0.35">
      <c r="B897" s="167" t="s">
        <v>515</v>
      </c>
      <c r="C897" s="167" t="s">
        <v>525</v>
      </c>
      <c r="D897" s="167" t="s">
        <v>106</v>
      </c>
      <c r="E897" s="166" t="s">
        <v>67</v>
      </c>
      <c r="F897" s="166" t="s">
        <v>134</v>
      </c>
      <c r="G897" s="166" t="s">
        <v>147</v>
      </c>
      <c r="H897" s="167" t="s">
        <v>70</v>
      </c>
      <c r="I897" s="167" t="s">
        <v>79</v>
      </c>
      <c r="J897" s="12" t="s">
        <v>212</v>
      </c>
      <c r="K897" s="8" t="s">
        <v>107</v>
      </c>
      <c r="L897" s="8" t="s">
        <v>86</v>
      </c>
      <c r="M897" s="8">
        <v>40</v>
      </c>
      <c r="N897" s="168" t="s">
        <v>108</v>
      </c>
      <c r="O897" s="179" t="s">
        <v>520</v>
      </c>
      <c r="P897" s="167" t="s">
        <v>75</v>
      </c>
      <c r="Q897" s="167" t="s">
        <v>76</v>
      </c>
      <c r="R897" s="170" t="s">
        <v>77</v>
      </c>
      <c r="S897" s="170" t="s">
        <v>109</v>
      </c>
      <c r="T897" s="171">
        <f>V897+Y897</f>
        <v>104860</v>
      </c>
      <c r="U897" s="171" t="s">
        <v>79</v>
      </c>
      <c r="V897" s="282">
        <v>89131</v>
      </c>
      <c r="W897" s="340" t="s">
        <v>98</v>
      </c>
      <c r="X897" s="340" t="s">
        <v>98</v>
      </c>
      <c r="Y897" s="340">
        <v>15729</v>
      </c>
      <c r="Z897" s="340" t="s">
        <v>98</v>
      </c>
      <c r="AA897" s="340" t="s">
        <v>98</v>
      </c>
      <c r="AB897" s="340">
        <v>8502.19</v>
      </c>
      <c r="AC897" s="168" t="s">
        <v>149</v>
      </c>
      <c r="AD897" s="175" t="s">
        <v>79</v>
      </c>
      <c r="AE897" s="175">
        <f>V897+Y897</f>
        <v>104860</v>
      </c>
      <c r="AF897" s="167" t="s">
        <v>79</v>
      </c>
      <c r="AG897" s="168" t="s">
        <v>33</v>
      </c>
      <c r="AH897" s="168" t="s">
        <v>183</v>
      </c>
      <c r="AI897" s="168" t="s">
        <v>303</v>
      </c>
      <c r="AJ897" s="167"/>
    </row>
    <row r="898" spans="2:36" s="66" customFormat="1" ht="52" customHeight="1" x14ac:dyDescent="0.35">
      <c r="B898" s="167"/>
      <c r="C898" s="167"/>
      <c r="D898" s="167"/>
      <c r="E898" s="166"/>
      <c r="F898" s="166"/>
      <c r="G898" s="166"/>
      <c r="H898" s="167"/>
      <c r="I898" s="167"/>
      <c r="J898" s="12" t="s">
        <v>111</v>
      </c>
      <c r="K898" s="8" t="s">
        <v>112</v>
      </c>
      <c r="L898" s="8" t="s">
        <v>85</v>
      </c>
      <c r="M898" s="68">
        <v>2</v>
      </c>
      <c r="N898" s="168"/>
      <c r="O898" s="180"/>
      <c r="P898" s="167"/>
      <c r="Q898" s="167"/>
      <c r="R898" s="170"/>
      <c r="S898" s="170"/>
      <c r="T898" s="171"/>
      <c r="U898" s="171"/>
      <c r="V898" s="282"/>
      <c r="W898" s="340"/>
      <c r="X898" s="340"/>
      <c r="Y898" s="340"/>
      <c r="Z898" s="340"/>
      <c r="AA898" s="340"/>
      <c r="AB898" s="340"/>
      <c r="AC898" s="168"/>
      <c r="AD898" s="175"/>
      <c r="AE898" s="175"/>
      <c r="AF898" s="167"/>
      <c r="AG898" s="168"/>
      <c r="AH898" s="168"/>
      <c r="AI898" s="168"/>
      <c r="AJ898" s="167"/>
    </row>
    <row r="899" spans="2:36" s="66" customFormat="1" ht="59.15" customHeight="1" x14ac:dyDescent="0.35">
      <c r="B899" s="167"/>
      <c r="C899" s="167"/>
      <c r="D899" s="167"/>
      <c r="E899" s="166"/>
      <c r="F899" s="166"/>
      <c r="G899" s="166"/>
      <c r="H899" s="167"/>
      <c r="I899" s="167"/>
      <c r="J899" s="12" t="s">
        <v>127</v>
      </c>
      <c r="K899" s="8" t="s">
        <v>128</v>
      </c>
      <c r="L899" s="8" t="s">
        <v>85</v>
      </c>
      <c r="M899" s="68">
        <v>64</v>
      </c>
      <c r="N899" s="168"/>
      <c r="O899" s="181"/>
      <c r="P899" s="167"/>
      <c r="Q899" s="167"/>
      <c r="R899" s="170"/>
      <c r="S899" s="170"/>
      <c r="T899" s="171"/>
      <c r="U899" s="171"/>
      <c r="V899" s="282"/>
      <c r="W899" s="340"/>
      <c r="X899" s="340"/>
      <c r="Y899" s="340"/>
      <c r="Z899" s="340"/>
      <c r="AA899" s="340"/>
      <c r="AB899" s="340"/>
      <c r="AC899" s="168"/>
      <c r="AD899" s="175"/>
      <c r="AE899" s="175"/>
      <c r="AF899" s="167"/>
      <c r="AG899" s="168"/>
      <c r="AH899" s="168"/>
      <c r="AI899" s="168"/>
      <c r="AJ899" s="167"/>
    </row>
    <row r="900" spans="2:36" s="77" customFormat="1" ht="52" customHeight="1" x14ac:dyDescent="0.3">
      <c r="B900" s="167" t="s">
        <v>516</v>
      </c>
      <c r="C900" s="167" t="s">
        <v>526</v>
      </c>
      <c r="D900" s="167" t="s">
        <v>66</v>
      </c>
      <c r="E900" s="166" t="s">
        <v>67</v>
      </c>
      <c r="F900" s="166" t="s">
        <v>132</v>
      </c>
      <c r="G900" s="166" t="s">
        <v>69</v>
      </c>
      <c r="H900" s="167" t="s">
        <v>70</v>
      </c>
      <c r="I900" s="167" t="s">
        <v>79</v>
      </c>
      <c r="J900" s="12" t="s">
        <v>113</v>
      </c>
      <c r="K900" s="8" t="s">
        <v>114</v>
      </c>
      <c r="L900" s="8" t="s">
        <v>115</v>
      </c>
      <c r="M900" s="8">
        <v>2</v>
      </c>
      <c r="N900" s="168" t="s">
        <v>108</v>
      </c>
      <c r="O900" s="167" t="s">
        <v>168</v>
      </c>
      <c r="P900" s="167" t="s">
        <v>75</v>
      </c>
      <c r="Q900" s="167" t="s">
        <v>76</v>
      </c>
      <c r="R900" s="170" t="s">
        <v>77</v>
      </c>
      <c r="S900" s="170" t="s">
        <v>109</v>
      </c>
      <c r="T900" s="171">
        <f>V900+Y900</f>
        <v>94962.510000000009</v>
      </c>
      <c r="U900" s="171" t="s">
        <v>98</v>
      </c>
      <c r="V900" s="340">
        <v>80718.13</v>
      </c>
      <c r="W900" s="173" t="s">
        <v>98</v>
      </c>
      <c r="X900" s="173" t="s">
        <v>98</v>
      </c>
      <c r="Y900" s="340">
        <v>14244.38</v>
      </c>
      <c r="Z900" s="173" t="s">
        <v>98</v>
      </c>
      <c r="AA900" s="173" t="s">
        <v>98</v>
      </c>
      <c r="AB900" s="340">
        <v>7699.65</v>
      </c>
      <c r="AC900" s="168" t="s">
        <v>80</v>
      </c>
      <c r="AD900" s="175" t="s">
        <v>98</v>
      </c>
      <c r="AE900" s="175">
        <f>+V900+Y900</f>
        <v>94962.510000000009</v>
      </c>
      <c r="AF900" s="167" t="s">
        <v>79</v>
      </c>
      <c r="AG900" s="168" t="s">
        <v>33</v>
      </c>
      <c r="AH900" s="168" t="s">
        <v>183</v>
      </c>
      <c r="AI900" s="168" t="s">
        <v>303</v>
      </c>
      <c r="AJ900" s="167"/>
    </row>
    <row r="901" spans="2:36" s="77" customFormat="1" ht="52" x14ac:dyDescent="0.3">
      <c r="B901" s="167"/>
      <c r="C901" s="167"/>
      <c r="D901" s="167"/>
      <c r="E901" s="166"/>
      <c r="F901" s="166"/>
      <c r="G901" s="166"/>
      <c r="H901" s="167"/>
      <c r="I901" s="167"/>
      <c r="J901" s="12" t="s">
        <v>116</v>
      </c>
      <c r="K901" s="8" t="s">
        <v>117</v>
      </c>
      <c r="L901" s="8" t="s">
        <v>85</v>
      </c>
      <c r="M901" s="8">
        <v>2</v>
      </c>
      <c r="N901" s="168"/>
      <c r="O901" s="167"/>
      <c r="P901" s="167"/>
      <c r="Q901" s="167"/>
      <c r="R901" s="170"/>
      <c r="S901" s="170"/>
      <c r="T901" s="171"/>
      <c r="U901" s="171"/>
      <c r="V901" s="340"/>
      <c r="W901" s="173"/>
      <c r="X901" s="173"/>
      <c r="Y901" s="340"/>
      <c r="Z901" s="173"/>
      <c r="AA901" s="173"/>
      <c r="AB901" s="340"/>
      <c r="AC901" s="168"/>
      <c r="AD901" s="175"/>
      <c r="AE901" s="175"/>
      <c r="AF901" s="167"/>
      <c r="AG901" s="168"/>
      <c r="AH901" s="168"/>
      <c r="AI901" s="168"/>
      <c r="AJ901" s="167"/>
    </row>
    <row r="902" spans="2:36" s="77" customFormat="1" ht="39" x14ac:dyDescent="0.3">
      <c r="B902" s="167"/>
      <c r="C902" s="167"/>
      <c r="D902" s="167"/>
      <c r="E902" s="166"/>
      <c r="F902" s="166"/>
      <c r="G902" s="166"/>
      <c r="H902" s="167"/>
      <c r="I902" s="167"/>
      <c r="J902" s="12" t="s">
        <v>213</v>
      </c>
      <c r="K902" s="8" t="s">
        <v>118</v>
      </c>
      <c r="L902" s="8" t="s">
        <v>119</v>
      </c>
      <c r="M902" s="8">
        <v>2</v>
      </c>
      <c r="N902" s="168"/>
      <c r="O902" s="167"/>
      <c r="P902" s="167"/>
      <c r="Q902" s="167"/>
      <c r="R902" s="170"/>
      <c r="S902" s="170"/>
      <c r="T902" s="171"/>
      <c r="U902" s="171"/>
      <c r="V902" s="340"/>
      <c r="W902" s="173"/>
      <c r="X902" s="173"/>
      <c r="Y902" s="340"/>
      <c r="Z902" s="173"/>
      <c r="AA902" s="173"/>
      <c r="AB902" s="340"/>
      <c r="AC902" s="168"/>
      <c r="AD902" s="175"/>
      <c r="AE902" s="175"/>
      <c r="AF902" s="167"/>
      <c r="AG902" s="168"/>
      <c r="AH902" s="168"/>
      <c r="AI902" s="168"/>
      <c r="AJ902" s="167"/>
    </row>
    <row r="903" spans="2:36" s="77" customFormat="1" ht="26" x14ac:dyDescent="0.3">
      <c r="B903" s="167"/>
      <c r="C903" s="167"/>
      <c r="D903" s="167"/>
      <c r="E903" s="166"/>
      <c r="F903" s="166"/>
      <c r="G903" s="166"/>
      <c r="H903" s="167"/>
      <c r="I903" s="167"/>
      <c r="J903" s="12" t="s">
        <v>120</v>
      </c>
      <c r="K903" s="8" t="s">
        <v>121</v>
      </c>
      <c r="L903" s="8" t="s">
        <v>119</v>
      </c>
      <c r="M903" s="53">
        <v>2</v>
      </c>
      <c r="N903" s="168"/>
      <c r="O903" s="167"/>
      <c r="P903" s="167"/>
      <c r="Q903" s="167"/>
      <c r="R903" s="170"/>
      <c r="S903" s="170"/>
      <c r="T903" s="171"/>
      <c r="U903" s="171"/>
      <c r="V903" s="340"/>
      <c r="W903" s="173"/>
      <c r="X903" s="173"/>
      <c r="Y903" s="340"/>
      <c r="Z903" s="173"/>
      <c r="AA903" s="173"/>
      <c r="AB903" s="340"/>
      <c r="AC903" s="168"/>
      <c r="AD903" s="175"/>
      <c r="AE903" s="175"/>
      <c r="AF903" s="167"/>
      <c r="AG903" s="168"/>
      <c r="AH903" s="168"/>
      <c r="AI903" s="168"/>
      <c r="AJ903" s="167"/>
    </row>
    <row r="904" spans="2:36" s="77" customFormat="1" ht="52" customHeight="1" x14ac:dyDescent="0.3">
      <c r="B904" s="167" t="s">
        <v>517</v>
      </c>
      <c r="C904" s="167" t="s">
        <v>527</v>
      </c>
      <c r="D904" s="167" t="s">
        <v>66</v>
      </c>
      <c r="E904" s="166" t="s">
        <v>67</v>
      </c>
      <c r="F904" s="166" t="s">
        <v>132</v>
      </c>
      <c r="G904" s="166" t="s">
        <v>69</v>
      </c>
      <c r="H904" s="167" t="s">
        <v>70</v>
      </c>
      <c r="I904" s="167" t="s">
        <v>79</v>
      </c>
      <c r="J904" s="12" t="s">
        <v>113</v>
      </c>
      <c r="K904" s="8" t="s">
        <v>114</v>
      </c>
      <c r="L904" s="8" t="s">
        <v>115</v>
      </c>
      <c r="M904" s="8">
        <v>1</v>
      </c>
      <c r="N904" s="168" t="s">
        <v>108</v>
      </c>
      <c r="O904" s="167" t="s">
        <v>528</v>
      </c>
      <c r="P904" s="167" t="s">
        <v>75</v>
      </c>
      <c r="Q904" s="167" t="s">
        <v>76</v>
      </c>
      <c r="R904" s="170" t="s">
        <v>77</v>
      </c>
      <c r="S904" s="170" t="s">
        <v>109</v>
      </c>
      <c r="T904" s="171">
        <f>V904+Y904</f>
        <v>113067.48999999999</v>
      </c>
      <c r="U904" s="171" t="s">
        <v>98</v>
      </c>
      <c r="V904" s="340">
        <v>96107.37</v>
      </c>
      <c r="W904" s="173" t="s">
        <v>98</v>
      </c>
      <c r="X904" s="173" t="s">
        <v>98</v>
      </c>
      <c r="Y904" s="340">
        <v>16960.12</v>
      </c>
      <c r="Z904" s="173" t="s">
        <v>98</v>
      </c>
      <c r="AA904" s="173" t="s">
        <v>98</v>
      </c>
      <c r="AB904" s="340">
        <v>9167.64</v>
      </c>
      <c r="AC904" s="168" t="s">
        <v>80</v>
      </c>
      <c r="AD904" s="175" t="s">
        <v>98</v>
      </c>
      <c r="AE904" s="175">
        <f>+V904+Y904</f>
        <v>113067.48999999999</v>
      </c>
      <c r="AF904" s="167" t="s">
        <v>79</v>
      </c>
      <c r="AG904" s="168" t="s">
        <v>33</v>
      </c>
      <c r="AH904" s="168" t="s">
        <v>419</v>
      </c>
      <c r="AI904" s="168" t="s">
        <v>529</v>
      </c>
      <c r="AJ904" s="167"/>
    </row>
    <row r="905" spans="2:36" s="77" customFormat="1" ht="52" x14ac:dyDescent="0.3">
      <c r="B905" s="167"/>
      <c r="C905" s="167"/>
      <c r="D905" s="167"/>
      <c r="E905" s="166"/>
      <c r="F905" s="166"/>
      <c r="G905" s="166"/>
      <c r="H905" s="167"/>
      <c r="I905" s="167"/>
      <c r="J905" s="12" t="s">
        <v>116</v>
      </c>
      <c r="K905" s="8" t="s">
        <v>117</v>
      </c>
      <c r="L905" s="8" t="s">
        <v>85</v>
      </c>
      <c r="M905" s="8">
        <v>1</v>
      </c>
      <c r="N905" s="168"/>
      <c r="O905" s="167"/>
      <c r="P905" s="167"/>
      <c r="Q905" s="167"/>
      <c r="R905" s="170"/>
      <c r="S905" s="170"/>
      <c r="T905" s="171"/>
      <c r="U905" s="171"/>
      <c r="V905" s="340"/>
      <c r="W905" s="173"/>
      <c r="X905" s="173"/>
      <c r="Y905" s="340"/>
      <c r="Z905" s="173"/>
      <c r="AA905" s="173"/>
      <c r="AB905" s="340"/>
      <c r="AC905" s="168"/>
      <c r="AD905" s="175"/>
      <c r="AE905" s="175"/>
      <c r="AF905" s="167"/>
      <c r="AG905" s="168"/>
      <c r="AH905" s="168"/>
      <c r="AI905" s="168"/>
      <c r="AJ905" s="167"/>
    </row>
    <row r="906" spans="2:36" s="77" customFormat="1" ht="39" x14ac:dyDescent="0.3">
      <c r="B906" s="167"/>
      <c r="C906" s="167"/>
      <c r="D906" s="167"/>
      <c r="E906" s="166"/>
      <c r="F906" s="166"/>
      <c r="G906" s="166"/>
      <c r="H906" s="167"/>
      <c r="I906" s="167"/>
      <c r="J906" s="12" t="s">
        <v>213</v>
      </c>
      <c r="K906" s="8" t="s">
        <v>118</v>
      </c>
      <c r="L906" s="8" t="s">
        <v>119</v>
      </c>
      <c r="M906" s="8">
        <v>1</v>
      </c>
      <c r="N906" s="168"/>
      <c r="O906" s="167"/>
      <c r="P906" s="167"/>
      <c r="Q906" s="167"/>
      <c r="R906" s="170"/>
      <c r="S906" s="170"/>
      <c r="T906" s="171"/>
      <c r="U906" s="171"/>
      <c r="V906" s="340"/>
      <c r="W906" s="173"/>
      <c r="X906" s="173"/>
      <c r="Y906" s="340"/>
      <c r="Z906" s="173"/>
      <c r="AA906" s="173"/>
      <c r="AB906" s="340"/>
      <c r="AC906" s="168"/>
      <c r="AD906" s="175"/>
      <c r="AE906" s="175"/>
      <c r="AF906" s="167"/>
      <c r="AG906" s="168"/>
      <c r="AH906" s="168"/>
      <c r="AI906" s="168"/>
      <c r="AJ906" s="167"/>
    </row>
    <row r="907" spans="2:36" s="77" customFormat="1" ht="26" x14ac:dyDescent="0.3">
      <c r="B907" s="167"/>
      <c r="C907" s="167"/>
      <c r="D907" s="167"/>
      <c r="E907" s="166"/>
      <c r="F907" s="166"/>
      <c r="G907" s="166"/>
      <c r="H907" s="167"/>
      <c r="I907" s="167"/>
      <c r="J907" s="12" t="s">
        <v>120</v>
      </c>
      <c r="K907" s="8" t="s">
        <v>121</v>
      </c>
      <c r="L907" s="8" t="s">
        <v>119</v>
      </c>
      <c r="M907" s="53">
        <v>1</v>
      </c>
      <c r="N907" s="168"/>
      <c r="O907" s="167"/>
      <c r="P907" s="167"/>
      <c r="Q907" s="167"/>
      <c r="R907" s="170"/>
      <c r="S907" s="170"/>
      <c r="T907" s="171"/>
      <c r="U907" s="171"/>
      <c r="V907" s="340"/>
      <c r="W907" s="173"/>
      <c r="X907" s="173"/>
      <c r="Y907" s="340"/>
      <c r="Z907" s="173"/>
      <c r="AA907" s="173"/>
      <c r="AB907" s="340"/>
      <c r="AC907" s="168"/>
      <c r="AD907" s="175"/>
      <c r="AE907" s="175"/>
      <c r="AF907" s="167"/>
      <c r="AG907" s="168"/>
      <c r="AH907" s="168"/>
      <c r="AI907" s="168"/>
      <c r="AJ907" s="167"/>
    </row>
    <row r="908" spans="2:36" s="77" customFormat="1" ht="52" customHeight="1" x14ac:dyDescent="0.3">
      <c r="B908" s="167" t="s">
        <v>518</v>
      </c>
      <c r="C908" s="167" t="s">
        <v>530</v>
      </c>
      <c r="D908" s="167" t="s">
        <v>66</v>
      </c>
      <c r="E908" s="166" t="s">
        <v>67</v>
      </c>
      <c r="F908" s="166" t="s">
        <v>132</v>
      </c>
      <c r="G908" s="166" t="s">
        <v>69</v>
      </c>
      <c r="H908" s="167" t="s">
        <v>70</v>
      </c>
      <c r="I908" s="167" t="s">
        <v>79</v>
      </c>
      <c r="J908" s="12" t="s">
        <v>113</v>
      </c>
      <c r="K908" s="8" t="s">
        <v>114</v>
      </c>
      <c r="L908" s="8" t="s">
        <v>115</v>
      </c>
      <c r="M908" s="8">
        <v>1</v>
      </c>
      <c r="N908" s="168" t="s">
        <v>108</v>
      </c>
      <c r="O908" s="167" t="s">
        <v>168</v>
      </c>
      <c r="P908" s="167" t="s">
        <v>75</v>
      </c>
      <c r="Q908" s="167" t="s">
        <v>76</v>
      </c>
      <c r="R908" s="170" t="s">
        <v>77</v>
      </c>
      <c r="S908" s="170" t="s">
        <v>109</v>
      </c>
      <c r="T908" s="171">
        <f>V908+Y908</f>
        <v>75970</v>
      </c>
      <c r="U908" s="171" t="s">
        <v>98</v>
      </c>
      <c r="V908" s="340">
        <v>64574.5</v>
      </c>
      <c r="W908" s="173" t="s">
        <v>98</v>
      </c>
      <c r="X908" s="173" t="s">
        <v>98</v>
      </c>
      <c r="Y908" s="340">
        <v>11395.5</v>
      </c>
      <c r="Z908" s="173" t="s">
        <v>98</v>
      </c>
      <c r="AA908" s="173" t="s">
        <v>98</v>
      </c>
      <c r="AB908" s="340">
        <v>6159.73</v>
      </c>
      <c r="AC908" s="168" t="s">
        <v>80</v>
      </c>
      <c r="AD908" s="175" t="s">
        <v>98</v>
      </c>
      <c r="AE908" s="175">
        <f>+V908+Y908</f>
        <v>75970</v>
      </c>
      <c r="AF908" s="167" t="s">
        <v>79</v>
      </c>
      <c r="AG908" s="168" t="s">
        <v>33</v>
      </c>
      <c r="AH908" s="168" t="s">
        <v>419</v>
      </c>
      <c r="AI908" s="168" t="s">
        <v>529</v>
      </c>
      <c r="AJ908" s="167"/>
    </row>
    <row r="909" spans="2:36" s="77" customFormat="1" ht="52" x14ac:dyDescent="0.3">
      <c r="B909" s="167"/>
      <c r="C909" s="167"/>
      <c r="D909" s="167"/>
      <c r="E909" s="166"/>
      <c r="F909" s="166"/>
      <c r="G909" s="166"/>
      <c r="H909" s="167"/>
      <c r="I909" s="167"/>
      <c r="J909" s="12" t="s">
        <v>116</v>
      </c>
      <c r="K909" s="8" t="s">
        <v>117</v>
      </c>
      <c r="L909" s="8" t="s">
        <v>85</v>
      </c>
      <c r="M909" s="8">
        <v>1</v>
      </c>
      <c r="N909" s="168"/>
      <c r="O909" s="167"/>
      <c r="P909" s="167"/>
      <c r="Q909" s="167"/>
      <c r="R909" s="170"/>
      <c r="S909" s="170"/>
      <c r="T909" s="171"/>
      <c r="U909" s="171"/>
      <c r="V909" s="340"/>
      <c r="W909" s="173"/>
      <c r="X909" s="173"/>
      <c r="Y909" s="340"/>
      <c r="Z909" s="173"/>
      <c r="AA909" s="173"/>
      <c r="AB909" s="340"/>
      <c r="AC909" s="168"/>
      <c r="AD909" s="175"/>
      <c r="AE909" s="175"/>
      <c r="AF909" s="167"/>
      <c r="AG909" s="168"/>
      <c r="AH909" s="168"/>
      <c r="AI909" s="168"/>
      <c r="AJ909" s="167"/>
    </row>
    <row r="910" spans="2:36" s="77" customFormat="1" ht="39" x14ac:dyDescent="0.3">
      <c r="B910" s="167"/>
      <c r="C910" s="167"/>
      <c r="D910" s="167"/>
      <c r="E910" s="166"/>
      <c r="F910" s="166"/>
      <c r="G910" s="166"/>
      <c r="H910" s="167"/>
      <c r="I910" s="167"/>
      <c r="J910" s="12" t="s">
        <v>213</v>
      </c>
      <c r="K910" s="8" t="s">
        <v>118</v>
      </c>
      <c r="L910" s="8" t="s">
        <v>119</v>
      </c>
      <c r="M910" s="8">
        <v>1</v>
      </c>
      <c r="N910" s="168"/>
      <c r="O910" s="167"/>
      <c r="P910" s="167"/>
      <c r="Q910" s="167"/>
      <c r="R910" s="170"/>
      <c r="S910" s="170"/>
      <c r="T910" s="171"/>
      <c r="U910" s="171"/>
      <c r="V910" s="340"/>
      <c r="W910" s="173"/>
      <c r="X910" s="173"/>
      <c r="Y910" s="340"/>
      <c r="Z910" s="173"/>
      <c r="AA910" s="173"/>
      <c r="AB910" s="340"/>
      <c r="AC910" s="168"/>
      <c r="AD910" s="175"/>
      <c r="AE910" s="175"/>
      <c r="AF910" s="167"/>
      <c r="AG910" s="168"/>
      <c r="AH910" s="168"/>
      <c r="AI910" s="168"/>
      <c r="AJ910" s="167"/>
    </row>
    <row r="911" spans="2:36" s="77" customFormat="1" ht="48" customHeight="1" x14ac:dyDescent="0.3">
      <c r="B911" s="167"/>
      <c r="C911" s="167"/>
      <c r="D911" s="167"/>
      <c r="E911" s="166"/>
      <c r="F911" s="166"/>
      <c r="G911" s="166"/>
      <c r="H911" s="167"/>
      <c r="I911" s="167"/>
      <c r="J911" s="12" t="s">
        <v>120</v>
      </c>
      <c r="K911" s="8" t="s">
        <v>121</v>
      </c>
      <c r="L911" s="8" t="s">
        <v>119</v>
      </c>
      <c r="M911" s="8">
        <v>1</v>
      </c>
      <c r="N911" s="168"/>
      <c r="O911" s="167"/>
      <c r="P911" s="167"/>
      <c r="Q911" s="167"/>
      <c r="R911" s="170"/>
      <c r="S911" s="170"/>
      <c r="T911" s="171"/>
      <c r="U911" s="171"/>
      <c r="V911" s="340"/>
      <c r="W911" s="173"/>
      <c r="X911" s="173"/>
      <c r="Y911" s="340"/>
      <c r="Z911" s="173"/>
      <c r="AA911" s="173"/>
      <c r="AB911" s="340"/>
      <c r="AC911" s="168"/>
      <c r="AD911" s="175"/>
      <c r="AE911" s="175"/>
      <c r="AF911" s="167"/>
      <c r="AG911" s="168"/>
      <c r="AH911" s="168"/>
      <c r="AI911" s="168"/>
      <c r="AJ911" s="167"/>
    </row>
    <row r="912" spans="2:36" s="77" customFormat="1" ht="52" customHeight="1" x14ac:dyDescent="0.3">
      <c r="B912" s="177" t="s">
        <v>1072</v>
      </c>
      <c r="C912" s="177" t="s">
        <v>226</v>
      </c>
      <c r="D912" s="177" t="s">
        <v>66</v>
      </c>
      <c r="E912" s="259" t="s">
        <v>67</v>
      </c>
      <c r="F912" s="259" t="s">
        <v>845</v>
      </c>
      <c r="G912" s="259" t="s">
        <v>69</v>
      </c>
      <c r="H912" s="177" t="s">
        <v>70</v>
      </c>
      <c r="I912" s="177" t="s">
        <v>79</v>
      </c>
      <c r="J912" s="21" t="s">
        <v>113</v>
      </c>
      <c r="K912" s="29" t="s">
        <v>114</v>
      </c>
      <c r="L912" s="29" t="s">
        <v>115</v>
      </c>
      <c r="M912" s="29">
        <v>2</v>
      </c>
      <c r="N912" s="176" t="s">
        <v>108</v>
      </c>
      <c r="O912" s="177" t="s">
        <v>370</v>
      </c>
      <c r="P912" s="177" t="s">
        <v>75</v>
      </c>
      <c r="Q912" s="177" t="s">
        <v>76</v>
      </c>
      <c r="R912" s="323" t="s">
        <v>77</v>
      </c>
      <c r="S912" s="323" t="s">
        <v>109</v>
      </c>
      <c r="T912" s="245">
        <f>V912+Y912</f>
        <v>151940</v>
      </c>
      <c r="U912" s="245">
        <f>+T912/2</f>
        <v>75970</v>
      </c>
      <c r="V912" s="324">
        <v>75970</v>
      </c>
      <c r="W912" s="324" t="s">
        <v>79</v>
      </c>
      <c r="X912" s="324" t="s">
        <v>79</v>
      </c>
      <c r="Y912" s="324">
        <v>75970</v>
      </c>
      <c r="Z912" s="324" t="s">
        <v>79</v>
      </c>
      <c r="AA912" s="324" t="s">
        <v>79</v>
      </c>
      <c r="AB912" s="324">
        <v>13212.17</v>
      </c>
      <c r="AC912" s="176" t="s">
        <v>80</v>
      </c>
      <c r="AD912" s="366">
        <f>V912+Y912</f>
        <v>151940</v>
      </c>
      <c r="AE912" s="366" t="s">
        <v>79</v>
      </c>
      <c r="AF912" s="176" t="s">
        <v>79</v>
      </c>
      <c r="AG912" s="176" t="s">
        <v>33</v>
      </c>
      <c r="AH912" s="176" t="s">
        <v>161</v>
      </c>
      <c r="AI912" s="176" t="s">
        <v>162</v>
      </c>
      <c r="AJ912" s="176"/>
    </row>
    <row r="913" spans="2:36" s="77" customFormat="1" ht="52" x14ac:dyDescent="0.3">
      <c r="B913" s="177"/>
      <c r="C913" s="177"/>
      <c r="D913" s="177"/>
      <c r="E913" s="259"/>
      <c r="F913" s="259"/>
      <c r="G913" s="259"/>
      <c r="H913" s="177"/>
      <c r="I913" s="177"/>
      <c r="J913" s="21" t="s">
        <v>116</v>
      </c>
      <c r="K913" s="29" t="s">
        <v>117</v>
      </c>
      <c r="L913" s="29" t="s">
        <v>85</v>
      </c>
      <c r="M913" s="29">
        <v>2</v>
      </c>
      <c r="N913" s="176"/>
      <c r="O913" s="177"/>
      <c r="P913" s="177"/>
      <c r="Q913" s="177"/>
      <c r="R913" s="323"/>
      <c r="S913" s="323"/>
      <c r="T913" s="245"/>
      <c r="U913" s="245"/>
      <c r="V913" s="324"/>
      <c r="W913" s="324"/>
      <c r="X913" s="324"/>
      <c r="Y913" s="324"/>
      <c r="Z913" s="324"/>
      <c r="AA913" s="324"/>
      <c r="AB913" s="324"/>
      <c r="AC913" s="176"/>
      <c r="AD913" s="366"/>
      <c r="AE913" s="366"/>
      <c r="AF913" s="177"/>
      <c r="AG913" s="176"/>
      <c r="AH913" s="176"/>
      <c r="AI913" s="176"/>
      <c r="AJ913" s="177"/>
    </row>
    <row r="914" spans="2:36" s="77" customFormat="1" ht="39" x14ac:dyDescent="0.3">
      <c r="B914" s="177"/>
      <c r="C914" s="177"/>
      <c r="D914" s="177"/>
      <c r="E914" s="259"/>
      <c r="F914" s="259"/>
      <c r="G914" s="259"/>
      <c r="H914" s="177"/>
      <c r="I914" s="177"/>
      <c r="J914" s="21" t="s">
        <v>213</v>
      </c>
      <c r="K914" s="29" t="s">
        <v>118</v>
      </c>
      <c r="L914" s="29" t="s">
        <v>119</v>
      </c>
      <c r="M914" s="29">
        <v>2</v>
      </c>
      <c r="N914" s="176"/>
      <c r="O914" s="177"/>
      <c r="P914" s="177"/>
      <c r="Q914" s="177"/>
      <c r="R914" s="323"/>
      <c r="S914" s="323"/>
      <c r="T914" s="245"/>
      <c r="U914" s="245"/>
      <c r="V914" s="324"/>
      <c r="W914" s="324"/>
      <c r="X914" s="324"/>
      <c r="Y914" s="324"/>
      <c r="Z914" s="324"/>
      <c r="AA914" s="324"/>
      <c r="AB914" s="324"/>
      <c r="AC914" s="176"/>
      <c r="AD914" s="366"/>
      <c r="AE914" s="366"/>
      <c r="AF914" s="177"/>
      <c r="AG914" s="176"/>
      <c r="AH914" s="176"/>
      <c r="AI914" s="176"/>
      <c r="AJ914" s="177"/>
    </row>
    <row r="915" spans="2:36" s="77" customFormat="1" ht="26" x14ac:dyDescent="0.3">
      <c r="B915" s="177"/>
      <c r="C915" s="177"/>
      <c r="D915" s="177"/>
      <c r="E915" s="259"/>
      <c r="F915" s="259"/>
      <c r="G915" s="259"/>
      <c r="H915" s="177"/>
      <c r="I915" s="177"/>
      <c r="J915" s="21" t="s">
        <v>120</v>
      </c>
      <c r="K915" s="29" t="s">
        <v>121</v>
      </c>
      <c r="L915" s="29" t="s">
        <v>119</v>
      </c>
      <c r="M915" s="29">
        <v>2</v>
      </c>
      <c r="N915" s="176"/>
      <c r="O915" s="177"/>
      <c r="P915" s="177"/>
      <c r="Q915" s="177"/>
      <c r="R915" s="323"/>
      <c r="S915" s="323"/>
      <c r="T915" s="245"/>
      <c r="U915" s="245"/>
      <c r="V915" s="324"/>
      <c r="W915" s="324"/>
      <c r="X915" s="324"/>
      <c r="Y915" s="324"/>
      <c r="Z915" s="324"/>
      <c r="AA915" s="324"/>
      <c r="AB915" s="324"/>
      <c r="AC915" s="176"/>
      <c r="AD915" s="366"/>
      <c r="AE915" s="366"/>
      <c r="AF915" s="177"/>
      <c r="AG915" s="176"/>
      <c r="AH915" s="176"/>
      <c r="AI915" s="176"/>
      <c r="AJ915" s="177"/>
    </row>
    <row r="916" spans="2:36" s="66" customFormat="1" ht="132" customHeight="1" x14ac:dyDescent="0.35">
      <c r="B916" s="167" t="s">
        <v>223</v>
      </c>
      <c r="C916" s="167" t="s">
        <v>227</v>
      </c>
      <c r="D916" s="167" t="s">
        <v>106</v>
      </c>
      <c r="E916" s="166" t="s">
        <v>67</v>
      </c>
      <c r="F916" s="166" t="s">
        <v>844</v>
      </c>
      <c r="G916" s="166" t="s">
        <v>147</v>
      </c>
      <c r="H916" s="167" t="s">
        <v>70</v>
      </c>
      <c r="I916" s="167" t="s">
        <v>79</v>
      </c>
      <c r="J916" s="12" t="s">
        <v>212</v>
      </c>
      <c r="K916" s="8" t="s">
        <v>107</v>
      </c>
      <c r="L916" s="8" t="s">
        <v>86</v>
      </c>
      <c r="M916" s="8">
        <v>40</v>
      </c>
      <c r="N916" s="168" t="s">
        <v>108</v>
      </c>
      <c r="O916" s="167" t="s">
        <v>370</v>
      </c>
      <c r="P916" s="167" t="s">
        <v>75</v>
      </c>
      <c r="Q916" s="167" t="s">
        <v>76</v>
      </c>
      <c r="R916" s="170" t="s">
        <v>77</v>
      </c>
      <c r="S916" s="170" t="s">
        <v>109</v>
      </c>
      <c r="T916" s="171">
        <f>V916+Y916</f>
        <v>74900</v>
      </c>
      <c r="U916" s="171">
        <f>T916/M917</f>
        <v>74900</v>
      </c>
      <c r="V916" s="173">
        <v>37450</v>
      </c>
      <c r="W916" s="173" t="s">
        <v>79</v>
      </c>
      <c r="X916" s="173" t="s">
        <v>79</v>
      </c>
      <c r="Y916" s="173">
        <v>37450</v>
      </c>
      <c r="Z916" s="173" t="s">
        <v>98</v>
      </c>
      <c r="AA916" s="173" t="s">
        <v>79</v>
      </c>
      <c r="AB916" s="173">
        <v>6513.0450000000001</v>
      </c>
      <c r="AC916" s="168" t="s">
        <v>149</v>
      </c>
      <c r="AD916" s="175">
        <f>V916+Y916</f>
        <v>74900</v>
      </c>
      <c r="AE916" s="175" t="s">
        <v>79</v>
      </c>
      <c r="AF916" s="168" t="s">
        <v>79</v>
      </c>
      <c r="AG916" s="168" t="s">
        <v>33</v>
      </c>
      <c r="AH916" s="168" t="s">
        <v>161</v>
      </c>
      <c r="AI916" s="168" t="s">
        <v>162</v>
      </c>
      <c r="AJ916" s="191"/>
    </row>
    <row r="917" spans="2:36" s="66" customFormat="1" ht="86.15" customHeight="1" x14ac:dyDescent="0.35">
      <c r="B917" s="167"/>
      <c r="C917" s="167"/>
      <c r="D917" s="167"/>
      <c r="E917" s="166"/>
      <c r="F917" s="166"/>
      <c r="G917" s="166"/>
      <c r="H917" s="167"/>
      <c r="I917" s="167"/>
      <c r="J917" s="12" t="s">
        <v>111</v>
      </c>
      <c r="K917" s="8" t="s">
        <v>112</v>
      </c>
      <c r="L917" s="8" t="s">
        <v>85</v>
      </c>
      <c r="M917" s="8">
        <v>1</v>
      </c>
      <c r="N917" s="168"/>
      <c r="O917" s="167"/>
      <c r="P917" s="167"/>
      <c r="Q917" s="167"/>
      <c r="R917" s="170"/>
      <c r="S917" s="170"/>
      <c r="T917" s="171"/>
      <c r="U917" s="171"/>
      <c r="V917" s="173"/>
      <c r="W917" s="173"/>
      <c r="X917" s="173"/>
      <c r="Y917" s="173"/>
      <c r="Z917" s="173"/>
      <c r="AA917" s="173"/>
      <c r="AB917" s="173"/>
      <c r="AC917" s="168"/>
      <c r="AD917" s="175"/>
      <c r="AE917" s="175"/>
      <c r="AF917" s="167"/>
      <c r="AG917" s="168"/>
      <c r="AH917" s="168"/>
      <c r="AI917" s="168"/>
      <c r="AJ917" s="180"/>
    </row>
    <row r="918" spans="2:36" s="66" customFormat="1" ht="59.15" customHeight="1" x14ac:dyDescent="0.35">
      <c r="B918" s="167"/>
      <c r="C918" s="167"/>
      <c r="D918" s="167"/>
      <c r="E918" s="166"/>
      <c r="F918" s="166"/>
      <c r="G918" s="166"/>
      <c r="H918" s="167"/>
      <c r="I918" s="167"/>
      <c r="J918" s="12" t="s">
        <v>127</v>
      </c>
      <c r="K918" s="8" t="s">
        <v>128</v>
      </c>
      <c r="L918" s="8" t="s">
        <v>85</v>
      </c>
      <c r="M918" s="53">
        <v>35</v>
      </c>
      <c r="N918" s="168"/>
      <c r="O918" s="167"/>
      <c r="P918" s="167"/>
      <c r="Q918" s="167"/>
      <c r="R918" s="170"/>
      <c r="S918" s="170"/>
      <c r="T918" s="171"/>
      <c r="U918" s="171"/>
      <c r="V918" s="173"/>
      <c r="W918" s="173"/>
      <c r="X918" s="173"/>
      <c r="Y918" s="173"/>
      <c r="Z918" s="173"/>
      <c r="AA918" s="173"/>
      <c r="AB918" s="173"/>
      <c r="AC918" s="168"/>
      <c r="AD918" s="175"/>
      <c r="AE918" s="175"/>
      <c r="AF918" s="167"/>
      <c r="AG918" s="168"/>
      <c r="AH918" s="168"/>
      <c r="AI918" s="168"/>
      <c r="AJ918" s="181"/>
    </row>
    <row r="919" spans="2:36" s="66" customFormat="1" ht="132" customHeight="1" x14ac:dyDescent="0.35">
      <c r="B919" s="167" t="s">
        <v>224</v>
      </c>
      <c r="C919" s="167" t="s">
        <v>228</v>
      </c>
      <c r="D919" s="167" t="s">
        <v>106</v>
      </c>
      <c r="E919" s="166" t="s">
        <v>67</v>
      </c>
      <c r="F919" s="166" t="s">
        <v>844</v>
      </c>
      <c r="G919" s="166" t="s">
        <v>147</v>
      </c>
      <c r="H919" s="167" t="s">
        <v>70</v>
      </c>
      <c r="I919" s="167" t="s">
        <v>79</v>
      </c>
      <c r="J919" s="12" t="s">
        <v>212</v>
      </c>
      <c r="K919" s="8" t="s">
        <v>107</v>
      </c>
      <c r="L919" s="8" t="s">
        <v>86</v>
      </c>
      <c r="M919" s="8">
        <v>40</v>
      </c>
      <c r="N919" s="168" t="s">
        <v>108</v>
      </c>
      <c r="O919" s="167" t="s">
        <v>370</v>
      </c>
      <c r="P919" s="167" t="s">
        <v>75</v>
      </c>
      <c r="Q919" s="167" t="s">
        <v>76</v>
      </c>
      <c r="R919" s="170" t="s">
        <v>77</v>
      </c>
      <c r="S919" s="170" t="s">
        <v>109</v>
      </c>
      <c r="T919" s="171">
        <f>V919+Y919</f>
        <v>85600</v>
      </c>
      <c r="U919" s="171">
        <f>T919</f>
        <v>85600</v>
      </c>
      <c r="V919" s="173">
        <v>42800</v>
      </c>
      <c r="W919" s="173" t="s">
        <v>79</v>
      </c>
      <c r="X919" s="173" t="s">
        <v>79</v>
      </c>
      <c r="Y919" s="173">
        <v>42800</v>
      </c>
      <c r="Z919" s="173" t="s">
        <v>98</v>
      </c>
      <c r="AA919" s="173" t="s">
        <v>79</v>
      </c>
      <c r="AB919" s="173">
        <v>7443.48</v>
      </c>
      <c r="AC919" s="168" t="s">
        <v>149</v>
      </c>
      <c r="AD919" s="175">
        <f>V919+Y919</f>
        <v>85600</v>
      </c>
      <c r="AE919" s="175" t="s">
        <v>79</v>
      </c>
      <c r="AF919" s="168" t="s">
        <v>79</v>
      </c>
      <c r="AG919" s="168" t="s">
        <v>33</v>
      </c>
      <c r="AH919" s="168" t="s">
        <v>161</v>
      </c>
      <c r="AI919" s="168" t="s">
        <v>162</v>
      </c>
      <c r="AJ919" s="168"/>
    </row>
    <row r="920" spans="2:36" s="66" customFormat="1" ht="86.15" customHeight="1" x14ac:dyDescent="0.35">
      <c r="B920" s="167"/>
      <c r="C920" s="167"/>
      <c r="D920" s="167"/>
      <c r="E920" s="166"/>
      <c r="F920" s="166"/>
      <c r="G920" s="166"/>
      <c r="H920" s="167"/>
      <c r="I920" s="167"/>
      <c r="J920" s="12" t="s">
        <v>111</v>
      </c>
      <c r="K920" s="8" t="s">
        <v>112</v>
      </c>
      <c r="L920" s="8" t="s">
        <v>85</v>
      </c>
      <c r="M920" s="8">
        <v>1</v>
      </c>
      <c r="N920" s="168"/>
      <c r="O920" s="167"/>
      <c r="P920" s="167"/>
      <c r="Q920" s="167"/>
      <c r="R920" s="170"/>
      <c r="S920" s="170"/>
      <c r="T920" s="171"/>
      <c r="U920" s="171"/>
      <c r="V920" s="173"/>
      <c r="W920" s="173"/>
      <c r="X920" s="173"/>
      <c r="Y920" s="173"/>
      <c r="Z920" s="173"/>
      <c r="AA920" s="173"/>
      <c r="AB920" s="173"/>
      <c r="AC920" s="168"/>
      <c r="AD920" s="175"/>
      <c r="AE920" s="175"/>
      <c r="AF920" s="167"/>
      <c r="AG920" s="168"/>
      <c r="AH920" s="168"/>
      <c r="AI920" s="168"/>
      <c r="AJ920" s="167"/>
    </row>
    <row r="921" spans="2:36" s="66" customFormat="1" ht="59.15" customHeight="1" x14ac:dyDescent="0.35">
      <c r="B921" s="167"/>
      <c r="C921" s="167"/>
      <c r="D921" s="167"/>
      <c r="E921" s="166"/>
      <c r="F921" s="166"/>
      <c r="G921" s="166"/>
      <c r="H921" s="167"/>
      <c r="I921" s="167"/>
      <c r="J921" s="12" t="s">
        <v>127</v>
      </c>
      <c r="K921" s="8" t="s">
        <v>128</v>
      </c>
      <c r="L921" s="8" t="s">
        <v>85</v>
      </c>
      <c r="M921" s="53">
        <v>40</v>
      </c>
      <c r="N921" s="168"/>
      <c r="O921" s="167"/>
      <c r="P921" s="167"/>
      <c r="Q921" s="167"/>
      <c r="R921" s="170"/>
      <c r="S921" s="170"/>
      <c r="T921" s="171"/>
      <c r="U921" s="171"/>
      <c r="V921" s="173"/>
      <c r="W921" s="173"/>
      <c r="X921" s="173"/>
      <c r="Y921" s="173"/>
      <c r="Z921" s="173"/>
      <c r="AA921" s="173"/>
      <c r="AB921" s="173"/>
      <c r="AC921" s="168"/>
      <c r="AD921" s="175"/>
      <c r="AE921" s="175"/>
      <c r="AF921" s="167"/>
      <c r="AG921" s="168"/>
      <c r="AH921" s="168"/>
      <c r="AI921" s="168"/>
      <c r="AJ921" s="167"/>
    </row>
    <row r="922" spans="2:36" s="66" customFormat="1" ht="95.15" customHeight="1" x14ac:dyDescent="0.35">
      <c r="B922" s="167" t="s">
        <v>229</v>
      </c>
      <c r="C922" s="167" t="s">
        <v>230</v>
      </c>
      <c r="D922" s="167" t="s">
        <v>106</v>
      </c>
      <c r="E922" s="166" t="s">
        <v>67</v>
      </c>
      <c r="F922" s="166" t="s">
        <v>857</v>
      </c>
      <c r="G922" s="166" t="s">
        <v>147</v>
      </c>
      <c r="H922" s="167" t="s">
        <v>70</v>
      </c>
      <c r="I922" s="167" t="s">
        <v>79</v>
      </c>
      <c r="J922" s="12" t="s">
        <v>212</v>
      </c>
      <c r="K922" s="8" t="s">
        <v>107</v>
      </c>
      <c r="L922" s="8" t="s">
        <v>86</v>
      </c>
      <c r="M922" s="8">
        <v>40</v>
      </c>
      <c r="N922" s="168" t="s">
        <v>108</v>
      </c>
      <c r="O922" s="167" t="s">
        <v>370</v>
      </c>
      <c r="P922" s="167" t="s">
        <v>75</v>
      </c>
      <c r="Q922" s="167" t="s">
        <v>76</v>
      </c>
      <c r="R922" s="170" t="s">
        <v>77</v>
      </c>
      <c r="S922" s="170" t="s">
        <v>109</v>
      </c>
      <c r="T922" s="171">
        <f>V922+Y922</f>
        <v>32100</v>
      </c>
      <c r="U922" s="171">
        <f>T922</f>
        <v>32100</v>
      </c>
      <c r="V922" s="173">
        <v>16050</v>
      </c>
      <c r="W922" s="173" t="s">
        <v>79</v>
      </c>
      <c r="X922" s="173" t="s">
        <v>79</v>
      </c>
      <c r="Y922" s="173">
        <v>16050</v>
      </c>
      <c r="Z922" s="173" t="s">
        <v>98</v>
      </c>
      <c r="AA922" s="173" t="s">
        <v>79</v>
      </c>
      <c r="AB922" s="173">
        <v>2791.31</v>
      </c>
      <c r="AC922" s="168" t="s">
        <v>149</v>
      </c>
      <c r="AD922" s="175">
        <f>V922+Y922</f>
        <v>32100</v>
      </c>
      <c r="AE922" s="175" t="s">
        <v>79</v>
      </c>
      <c r="AF922" s="168" t="s">
        <v>79</v>
      </c>
      <c r="AG922" s="168" t="s">
        <v>33</v>
      </c>
      <c r="AH922" s="168" t="s">
        <v>161</v>
      </c>
      <c r="AI922" s="168" t="s">
        <v>162</v>
      </c>
      <c r="AJ922" s="168"/>
    </row>
    <row r="923" spans="2:36" s="66" customFormat="1" ht="52" customHeight="1" x14ac:dyDescent="0.35">
      <c r="B923" s="167"/>
      <c r="C923" s="167"/>
      <c r="D923" s="167"/>
      <c r="E923" s="166"/>
      <c r="F923" s="166"/>
      <c r="G923" s="166"/>
      <c r="H923" s="167"/>
      <c r="I923" s="167"/>
      <c r="J923" s="12" t="s">
        <v>111</v>
      </c>
      <c r="K923" s="8" t="s">
        <v>112</v>
      </c>
      <c r="L923" s="8" t="s">
        <v>85</v>
      </c>
      <c r="M923" s="8">
        <v>1</v>
      </c>
      <c r="N923" s="168"/>
      <c r="O923" s="167"/>
      <c r="P923" s="167"/>
      <c r="Q923" s="167"/>
      <c r="R923" s="170"/>
      <c r="S923" s="170"/>
      <c r="T923" s="171"/>
      <c r="U923" s="171"/>
      <c r="V923" s="173"/>
      <c r="W923" s="173"/>
      <c r="X923" s="173"/>
      <c r="Y923" s="173"/>
      <c r="Z923" s="173"/>
      <c r="AA923" s="173"/>
      <c r="AB923" s="173"/>
      <c r="AC923" s="168"/>
      <c r="AD923" s="175"/>
      <c r="AE923" s="175"/>
      <c r="AF923" s="167"/>
      <c r="AG923" s="168"/>
      <c r="AH923" s="168"/>
      <c r="AI923" s="168"/>
      <c r="AJ923" s="167"/>
    </row>
    <row r="924" spans="2:36" s="66" customFormat="1" ht="59.15" customHeight="1" x14ac:dyDescent="0.35">
      <c r="B924" s="167"/>
      <c r="C924" s="167"/>
      <c r="D924" s="167"/>
      <c r="E924" s="166"/>
      <c r="F924" s="166"/>
      <c r="G924" s="166"/>
      <c r="H924" s="167"/>
      <c r="I924" s="167"/>
      <c r="J924" s="12" t="s">
        <v>127</v>
      </c>
      <c r="K924" s="8" t="s">
        <v>128</v>
      </c>
      <c r="L924" s="8" t="s">
        <v>85</v>
      </c>
      <c r="M924" s="53">
        <v>15</v>
      </c>
      <c r="N924" s="168"/>
      <c r="O924" s="167"/>
      <c r="P924" s="167"/>
      <c r="Q924" s="167"/>
      <c r="R924" s="170"/>
      <c r="S924" s="170"/>
      <c r="T924" s="171"/>
      <c r="U924" s="171"/>
      <c r="V924" s="173"/>
      <c r="W924" s="173"/>
      <c r="X924" s="173"/>
      <c r="Y924" s="173"/>
      <c r="Z924" s="173"/>
      <c r="AA924" s="173"/>
      <c r="AB924" s="173"/>
      <c r="AC924" s="168"/>
      <c r="AD924" s="175"/>
      <c r="AE924" s="175"/>
      <c r="AF924" s="167"/>
      <c r="AG924" s="168"/>
      <c r="AH924" s="168"/>
      <c r="AI924" s="168"/>
      <c r="AJ924" s="167"/>
    </row>
    <row r="925" spans="2:36" s="66" customFormat="1" ht="95.15" customHeight="1" x14ac:dyDescent="0.35">
      <c r="B925" s="167" t="s">
        <v>231</v>
      </c>
      <c r="C925" s="167" t="s">
        <v>232</v>
      </c>
      <c r="D925" s="167" t="s">
        <v>106</v>
      </c>
      <c r="E925" s="166" t="s">
        <v>67</v>
      </c>
      <c r="F925" s="166" t="s">
        <v>844</v>
      </c>
      <c r="G925" s="166" t="s">
        <v>147</v>
      </c>
      <c r="H925" s="167" t="s">
        <v>70</v>
      </c>
      <c r="I925" s="167" t="s">
        <v>79</v>
      </c>
      <c r="J925" s="12" t="s">
        <v>212</v>
      </c>
      <c r="K925" s="8" t="s">
        <v>107</v>
      </c>
      <c r="L925" s="8" t="s">
        <v>86</v>
      </c>
      <c r="M925" s="8">
        <v>40</v>
      </c>
      <c r="N925" s="168" t="s">
        <v>108</v>
      </c>
      <c r="O925" s="167" t="s">
        <v>370</v>
      </c>
      <c r="P925" s="167" t="s">
        <v>75</v>
      </c>
      <c r="Q925" s="167" t="s">
        <v>76</v>
      </c>
      <c r="R925" s="170" t="s">
        <v>77</v>
      </c>
      <c r="S925" s="170" t="s">
        <v>109</v>
      </c>
      <c r="T925" s="171">
        <f>V925+Y925</f>
        <v>203300</v>
      </c>
      <c r="U925" s="171">
        <f>T925</f>
        <v>203300</v>
      </c>
      <c r="V925" s="173">
        <v>101650</v>
      </c>
      <c r="W925" s="173" t="s">
        <v>79</v>
      </c>
      <c r="X925" s="173" t="s">
        <v>79</v>
      </c>
      <c r="Y925" s="173">
        <v>101650</v>
      </c>
      <c r="Z925" s="173" t="s">
        <v>98</v>
      </c>
      <c r="AA925" s="173" t="s">
        <v>79</v>
      </c>
      <c r="AB925" s="173">
        <v>17678.259999999998</v>
      </c>
      <c r="AC925" s="168" t="s">
        <v>149</v>
      </c>
      <c r="AD925" s="175">
        <f>V925+Y925</f>
        <v>203300</v>
      </c>
      <c r="AE925" s="175" t="s">
        <v>79</v>
      </c>
      <c r="AF925" s="168" t="s">
        <v>79</v>
      </c>
      <c r="AG925" s="168" t="s">
        <v>33</v>
      </c>
      <c r="AH925" s="168" t="s">
        <v>161</v>
      </c>
      <c r="AI925" s="168" t="s">
        <v>162</v>
      </c>
      <c r="AJ925" s="168"/>
    </row>
    <row r="926" spans="2:36" s="66" customFormat="1" ht="59.15" customHeight="1" x14ac:dyDescent="0.35">
      <c r="B926" s="167"/>
      <c r="C926" s="167"/>
      <c r="D926" s="167"/>
      <c r="E926" s="166"/>
      <c r="F926" s="166"/>
      <c r="G926" s="166"/>
      <c r="H926" s="167"/>
      <c r="I926" s="167"/>
      <c r="J926" s="12" t="s">
        <v>111</v>
      </c>
      <c r="K926" s="8" t="s">
        <v>112</v>
      </c>
      <c r="L926" s="8" t="s">
        <v>85</v>
      </c>
      <c r="M926" s="8">
        <v>1</v>
      </c>
      <c r="N926" s="168"/>
      <c r="O926" s="167"/>
      <c r="P926" s="167"/>
      <c r="Q926" s="167"/>
      <c r="R926" s="170"/>
      <c r="S926" s="170"/>
      <c r="T926" s="171"/>
      <c r="U926" s="171"/>
      <c r="V926" s="173"/>
      <c r="W926" s="173"/>
      <c r="X926" s="173"/>
      <c r="Y926" s="173"/>
      <c r="Z926" s="173"/>
      <c r="AA926" s="173"/>
      <c r="AB926" s="173"/>
      <c r="AC926" s="168"/>
      <c r="AD926" s="175"/>
      <c r="AE926" s="175"/>
      <c r="AF926" s="167"/>
      <c r="AG926" s="168"/>
      <c r="AH926" s="168"/>
      <c r="AI926" s="168"/>
      <c r="AJ926" s="167"/>
    </row>
    <row r="927" spans="2:36" s="66" customFormat="1" ht="59.15" customHeight="1" x14ac:dyDescent="0.35">
      <c r="B927" s="167"/>
      <c r="C927" s="167"/>
      <c r="D927" s="167"/>
      <c r="E927" s="166"/>
      <c r="F927" s="166"/>
      <c r="G927" s="166"/>
      <c r="H927" s="167"/>
      <c r="I927" s="167"/>
      <c r="J927" s="12" t="s">
        <v>127</v>
      </c>
      <c r="K927" s="8" t="s">
        <v>128</v>
      </c>
      <c r="L927" s="8" t="s">
        <v>85</v>
      </c>
      <c r="M927" s="53">
        <v>95</v>
      </c>
      <c r="N927" s="168"/>
      <c r="O927" s="167"/>
      <c r="P927" s="167"/>
      <c r="Q927" s="167"/>
      <c r="R927" s="170"/>
      <c r="S927" s="170"/>
      <c r="T927" s="171"/>
      <c r="U927" s="171"/>
      <c r="V927" s="173"/>
      <c r="W927" s="173"/>
      <c r="X927" s="173"/>
      <c r="Y927" s="173"/>
      <c r="Z927" s="173"/>
      <c r="AA927" s="173"/>
      <c r="AB927" s="173"/>
      <c r="AC927" s="168"/>
      <c r="AD927" s="175"/>
      <c r="AE927" s="175"/>
      <c r="AF927" s="167"/>
      <c r="AG927" s="168"/>
      <c r="AH927" s="168"/>
      <c r="AI927" s="168"/>
      <c r="AJ927" s="167"/>
    </row>
    <row r="928" spans="2:36" s="66" customFormat="1" ht="132" customHeight="1" x14ac:dyDescent="0.35">
      <c r="B928" s="177" t="s">
        <v>1061</v>
      </c>
      <c r="C928" s="177" t="s">
        <v>227</v>
      </c>
      <c r="D928" s="177" t="s">
        <v>106</v>
      </c>
      <c r="E928" s="259" t="s">
        <v>67</v>
      </c>
      <c r="F928" s="259" t="s">
        <v>844</v>
      </c>
      <c r="G928" s="259" t="s">
        <v>147</v>
      </c>
      <c r="H928" s="177" t="s">
        <v>70</v>
      </c>
      <c r="I928" s="177" t="s">
        <v>79</v>
      </c>
      <c r="J928" s="21" t="s">
        <v>212</v>
      </c>
      <c r="K928" s="29" t="s">
        <v>107</v>
      </c>
      <c r="L928" s="29" t="s">
        <v>86</v>
      </c>
      <c r="M928" s="29">
        <v>40</v>
      </c>
      <c r="N928" s="176" t="s">
        <v>108</v>
      </c>
      <c r="O928" s="177" t="s">
        <v>370</v>
      </c>
      <c r="P928" s="177" t="s">
        <v>75</v>
      </c>
      <c r="Q928" s="177" t="s">
        <v>76</v>
      </c>
      <c r="R928" s="323" t="s">
        <v>77</v>
      </c>
      <c r="S928" s="323" t="s">
        <v>109</v>
      </c>
      <c r="T928" s="245">
        <f>V928+Y928</f>
        <v>74900</v>
      </c>
      <c r="U928" s="245">
        <f>T928</f>
        <v>74900</v>
      </c>
      <c r="V928" s="324">
        <v>37450</v>
      </c>
      <c r="W928" s="324" t="s">
        <v>79</v>
      </c>
      <c r="X928" s="324" t="s">
        <v>79</v>
      </c>
      <c r="Y928" s="324">
        <v>37450</v>
      </c>
      <c r="Z928" s="324" t="s">
        <v>98</v>
      </c>
      <c r="AA928" s="324" t="s">
        <v>79</v>
      </c>
      <c r="AB928" s="324">
        <v>6513.0450000000001</v>
      </c>
      <c r="AC928" s="176" t="s">
        <v>149</v>
      </c>
      <c r="AD928" s="366">
        <f>V928+Y928</f>
        <v>74900</v>
      </c>
      <c r="AE928" s="366" t="s">
        <v>79</v>
      </c>
      <c r="AF928" s="176" t="s">
        <v>79</v>
      </c>
      <c r="AG928" s="176" t="s">
        <v>33</v>
      </c>
      <c r="AH928" s="176" t="s">
        <v>253</v>
      </c>
      <c r="AI928" s="176" t="s">
        <v>259</v>
      </c>
      <c r="AJ928" s="176"/>
    </row>
    <row r="929" spans="2:36" s="66" customFormat="1" ht="86.15" customHeight="1" x14ac:dyDescent="0.35">
      <c r="B929" s="177"/>
      <c r="C929" s="177"/>
      <c r="D929" s="177"/>
      <c r="E929" s="259"/>
      <c r="F929" s="259"/>
      <c r="G929" s="259"/>
      <c r="H929" s="177"/>
      <c r="I929" s="177"/>
      <c r="J929" s="21" t="s">
        <v>111</v>
      </c>
      <c r="K929" s="29" t="s">
        <v>112</v>
      </c>
      <c r="L929" s="29" t="s">
        <v>85</v>
      </c>
      <c r="M929" s="29">
        <v>1</v>
      </c>
      <c r="N929" s="176"/>
      <c r="O929" s="177"/>
      <c r="P929" s="177"/>
      <c r="Q929" s="177"/>
      <c r="R929" s="323"/>
      <c r="S929" s="323"/>
      <c r="T929" s="245"/>
      <c r="U929" s="245"/>
      <c r="V929" s="324"/>
      <c r="W929" s="324"/>
      <c r="X929" s="324"/>
      <c r="Y929" s="324"/>
      <c r="Z929" s="324"/>
      <c r="AA929" s="324"/>
      <c r="AB929" s="324"/>
      <c r="AC929" s="176"/>
      <c r="AD929" s="366"/>
      <c r="AE929" s="366"/>
      <c r="AF929" s="177"/>
      <c r="AG929" s="176"/>
      <c r="AH929" s="176"/>
      <c r="AI929" s="176"/>
      <c r="AJ929" s="177"/>
    </row>
    <row r="930" spans="2:36" s="66" customFormat="1" ht="59.15" customHeight="1" x14ac:dyDescent="0.35">
      <c r="B930" s="177"/>
      <c r="C930" s="177"/>
      <c r="D930" s="177"/>
      <c r="E930" s="259"/>
      <c r="F930" s="259"/>
      <c r="G930" s="259"/>
      <c r="H930" s="177"/>
      <c r="I930" s="177"/>
      <c r="J930" s="21" t="s">
        <v>127</v>
      </c>
      <c r="K930" s="29" t="s">
        <v>128</v>
      </c>
      <c r="L930" s="29" t="s">
        <v>85</v>
      </c>
      <c r="M930" s="61">
        <v>35</v>
      </c>
      <c r="N930" s="176"/>
      <c r="O930" s="177"/>
      <c r="P930" s="177"/>
      <c r="Q930" s="177"/>
      <c r="R930" s="323"/>
      <c r="S930" s="323"/>
      <c r="T930" s="245"/>
      <c r="U930" s="245"/>
      <c r="V930" s="324"/>
      <c r="W930" s="324"/>
      <c r="X930" s="324"/>
      <c r="Y930" s="324"/>
      <c r="Z930" s="324"/>
      <c r="AA930" s="324"/>
      <c r="AB930" s="324"/>
      <c r="AC930" s="176"/>
      <c r="AD930" s="366"/>
      <c r="AE930" s="366"/>
      <c r="AF930" s="177"/>
      <c r="AG930" s="176"/>
      <c r="AH930" s="176"/>
      <c r="AI930" s="176"/>
      <c r="AJ930" s="177"/>
    </row>
    <row r="931" spans="2:36" s="77" customFormat="1" ht="70.5" customHeight="1" x14ac:dyDescent="0.3">
      <c r="B931" s="167" t="s">
        <v>233</v>
      </c>
      <c r="C931" s="167" t="s">
        <v>226</v>
      </c>
      <c r="D931" s="167" t="s">
        <v>66</v>
      </c>
      <c r="E931" s="166" t="s">
        <v>67</v>
      </c>
      <c r="F931" s="166" t="s">
        <v>845</v>
      </c>
      <c r="G931" s="166" t="s">
        <v>69</v>
      </c>
      <c r="H931" s="167" t="s">
        <v>70</v>
      </c>
      <c r="I931" s="167" t="s">
        <v>79</v>
      </c>
      <c r="J931" s="12" t="s">
        <v>113</v>
      </c>
      <c r="K931" s="8" t="s">
        <v>114</v>
      </c>
      <c r="L931" s="8" t="s">
        <v>115</v>
      </c>
      <c r="M931" s="8">
        <v>4</v>
      </c>
      <c r="N931" s="168" t="s">
        <v>108</v>
      </c>
      <c r="O931" s="167" t="s">
        <v>370</v>
      </c>
      <c r="P931" s="167" t="s">
        <v>75</v>
      </c>
      <c r="Q931" s="167" t="s">
        <v>76</v>
      </c>
      <c r="R931" s="170" t="s">
        <v>77</v>
      </c>
      <c r="S931" s="170" t="s">
        <v>109</v>
      </c>
      <c r="T931" s="171">
        <f>V931+Y931</f>
        <v>227910</v>
      </c>
      <c r="U931" s="171">
        <f>T931/M932</f>
        <v>75970</v>
      </c>
      <c r="V931" s="173">
        <v>113955</v>
      </c>
      <c r="W931" s="173" t="s">
        <v>79</v>
      </c>
      <c r="X931" s="173" t="s">
        <v>79</v>
      </c>
      <c r="Y931" s="173">
        <v>113955</v>
      </c>
      <c r="Z931" s="173" t="s">
        <v>79</v>
      </c>
      <c r="AA931" s="173" t="s">
        <v>79</v>
      </c>
      <c r="AB931" s="173">
        <v>19818.259999999998</v>
      </c>
      <c r="AC931" s="168" t="s">
        <v>80</v>
      </c>
      <c r="AD931" s="175">
        <f>V931+Y931</f>
        <v>227910</v>
      </c>
      <c r="AE931" s="175" t="s">
        <v>79</v>
      </c>
      <c r="AF931" s="168" t="s">
        <v>79</v>
      </c>
      <c r="AG931" s="168" t="s">
        <v>33</v>
      </c>
      <c r="AH931" s="168" t="s">
        <v>183</v>
      </c>
      <c r="AI931" s="168" t="s">
        <v>1080</v>
      </c>
      <c r="AJ931" s="168"/>
    </row>
    <row r="932" spans="2:36" s="77" customFormat="1" ht="52" x14ac:dyDescent="0.3">
      <c r="B932" s="167"/>
      <c r="C932" s="167"/>
      <c r="D932" s="167"/>
      <c r="E932" s="166"/>
      <c r="F932" s="166"/>
      <c r="G932" s="166"/>
      <c r="H932" s="167"/>
      <c r="I932" s="167"/>
      <c r="J932" s="12" t="s">
        <v>116</v>
      </c>
      <c r="K932" s="8" t="s">
        <v>117</v>
      </c>
      <c r="L932" s="8" t="s">
        <v>85</v>
      </c>
      <c r="M932" s="8">
        <v>3</v>
      </c>
      <c r="N932" s="168"/>
      <c r="O932" s="167"/>
      <c r="P932" s="167"/>
      <c r="Q932" s="167"/>
      <c r="R932" s="170"/>
      <c r="S932" s="170"/>
      <c r="T932" s="171"/>
      <c r="U932" s="171"/>
      <c r="V932" s="173"/>
      <c r="W932" s="173"/>
      <c r="X932" s="173"/>
      <c r="Y932" s="173"/>
      <c r="Z932" s="173"/>
      <c r="AA932" s="173"/>
      <c r="AB932" s="173"/>
      <c r="AC932" s="168"/>
      <c r="AD932" s="175"/>
      <c r="AE932" s="175"/>
      <c r="AF932" s="167"/>
      <c r="AG932" s="168"/>
      <c r="AH932" s="168"/>
      <c r="AI932" s="168"/>
      <c r="AJ932" s="167"/>
    </row>
    <row r="933" spans="2:36" s="77" customFormat="1" ht="39" x14ac:dyDescent="0.3">
      <c r="B933" s="167"/>
      <c r="C933" s="167"/>
      <c r="D933" s="167"/>
      <c r="E933" s="166"/>
      <c r="F933" s="166"/>
      <c r="G933" s="166"/>
      <c r="H933" s="167"/>
      <c r="I933" s="167"/>
      <c r="J933" s="12" t="s">
        <v>213</v>
      </c>
      <c r="K933" s="8" t="s">
        <v>118</v>
      </c>
      <c r="L933" s="8" t="s">
        <v>119</v>
      </c>
      <c r="M933" s="8">
        <v>3</v>
      </c>
      <c r="N933" s="168"/>
      <c r="O933" s="167"/>
      <c r="P933" s="167"/>
      <c r="Q933" s="167"/>
      <c r="R933" s="170"/>
      <c r="S933" s="170"/>
      <c r="T933" s="171"/>
      <c r="U933" s="171"/>
      <c r="V933" s="173"/>
      <c r="W933" s="173"/>
      <c r="X933" s="173"/>
      <c r="Y933" s="173"/>
      <c r="Z933" s="173"/>
      <c r="AA933" s="173"/>
      <c r="AB933" s="173"/>
      <c r="AC933" s="168"/>
      <c r="AD933" s="175"/>
      <c r="AE933" s="175"/>
      <c r="AF933" s="167"/>
      <c r="AG933" s="168"/>
      <c r="AH933" s="168"/>
      <c r="AI933" s="168"/>
      <c r="AJ933" s="167"/>
    </row>
    <row r="934" spans="2:36" s="77" customFormat="1" ht="41.5" customHeight="1" x14ac:dyDescent="0.3">
      <c r="B934" s="167"/>
      <c r="C934" s="167"/>
      <c r="D934" s="167"/>
      <c r="E934" s="166"/>
      <c r="F934" s="166"/>
      <c r="G934" s="166"/>
      <c r="H934" s="167"/>
      <c r="I934" s="167"/>
      <c r="J934" s="12" t="s">
        <v>120</v>
      </c>
      <c r="K934" s="8" t="s">
        <v>121</v>
      </c>
      <c r="L934" s="8" t="s">
        <v>119</v>
      </c>
      <c r="M934" s="8">
        <v>3</v>
      </c>
      <c r="N934" s="168"/>
      <c r="O934" s="167"/>
      <c r="P934" s="167"/>
      <c r="Q934" s="167"/>
      <c r="R934" s="170"/>
      <c r="S934" s="170"/>
      <c r="T934" s="171"/>
      <c r="U934" s="171"/>
      <c r="V934" s="173"/>
      <c r="W934" s="173"/>
      <c r="X934" s="173"/>
      <c r="Y934" s="173"/>
      <c r="Z934" s="173"/>
      <c r="AA934" s="173"/>
      <c r="AB934" s="173"/>
      <c r="AC934" s="168"/>
      <c r="AD934" s="175"/>
      <c r="AE934" s="175"/>
      <c r="AF934" s="167"/>
      <c r="AG934" s="168"/>
      <c r="AH934" s="168"/>
      <c r="AI934" s="168"/>
      <c r="AJ934" s="167"/>
    </row>
    <row r="935" spans="2:36" s="66" customFormat="1" ht="132" customHeight="1" x14ac:dyDescent="0.35">
      <c r="B935" s="167" t="s">
        <v>235</v>
      </c>
      <c r="C935" s="167" t="s">
        <v>1073</v>
      </c>
      <c r="D935" s="167" t="s">
        <v>106</v>
      </c>
      <c r="E935" s="166" t="s">
        <v>67</v>
      </c>
      <c r="F935" s="166" t="s">
        <v>844</v>
      </c>
      <c r="G935" s="166" t="s">
        <v>147</v>
      </c>
      <c r="H935" s="167" t="s">
        <v>70</v>
      </c>
      <c r="I935" s="167" t="s">
        <v>79</v>
      </c>
      <c r="J935" s="12" t="s">
        <v>212</v>
      </c>
      <c r="K935" s="8" t="s">
        <v>107</v>
      </c>
      <c r="L935" s="8" t="s">
        <v>86</v>
      </c>
      <c r="M935" s="8">
        <v>40</v>
      </c>
      <c r="N935" s="168" t="s">
        <v>108</v>
      </c>
      <c r="O935" s="167" t="s">
        <v>370</v>
      </c>
      <c r="P935" s="167" t="s">
        <v>75</v>
      </c>
      <c r="Q935" s="167" t="s">
        <v>76</v>
      </c>
      <c r="R935" s="170" t="s">
        <v>77</v>
      </c>
      <c r="S935" s="170" t="s">
        <v>109</v>
      </c>
      <c r="T935" s="171">
        <f>V935+Y935</f>
        <v>171200</v>
      </c>
      <c r="U935" s="171">
        <f>T935/M936</f>
        <v>85600</v>
      </c>
      <c r="V935" s="178">
        <v>85600</v>
      </c>
      <c r="W935" s="173" t="s">
        <v>79</v>
      </c>
      <c r="X935" s="173" t="s">
        <v>79</v>
      </c>
      <c r="Y935" s="173">
        <v>85600</v>
      </c>
      <c r="Z935" s="173" t="s">
        <v>98</v>
      </c>
      <c r="AA935" s="173" t="s">
        <v>79</v>
      </c>
      <c r="AB935" s="173">
        <v>14886.96</v>
      </c>
      <c r="AC935" s="168" t="s">
        <v>149</v>
      </c>
      <c r="AD935" s="175">
        <f>V935+Y935</f>
        <v>171200</v>
      </c>
      <c r="AE935" s="175" t="s">
        <v>79</v>
      </c>
      <c r="AF935" s="168" t="s">
        <v>79</v>
      </c>
      <c r="AG935" s="168" t="s">
        <v>33</v>
      </c>
      <c r="AH935" s="168" t="s">
        <v>183</v>
      </c>
      <c r="AI935" s="168" t="s">
        <v>365</v>
      </c>
      <c r="AJ935" s="168"/>
    </row>
    <row r="936" spans="2:36" s="66" customFormat="1" ht="86.15" customHeight="1" x14ac:dyDescent="0.35">
      <c r="B936" s="167"/>
      <c r="C936" s="167"/>
      <c r="D936" s="167"/>
      <c r="E936" s="166"/>
      <c r="F936" s="166"/>
      <c r="G936" s="166"/>
      <c r="H936" s="167"/>
      <c r="I936" s="167"/>
      <c r="J936" s="12" t="s">
        <v>111</v>
      </c>
      <c r="K936" s="8" t="s">
        <v>112</v>
      </c>
      <c r="L936" s="8" t="s">
        <v>85</v>
      </c>
      <c r="M936" s="8">
        <v>2</v>
      </c>
      <c r="N936" s="168"/>
      <c r="O936" s="167"/>
      <c r="P936" s="167"/>
      <c r="Q936" s="167"/>
      <c r="R936" s="170"/>
      <c r="S936" s="170"/>
      <c r="T936" s="171"/>
      <c r="U936" s="171"/>
      <c r="V936" s="197"/>
      <c r="W936" s="173"/>
      <c r="X936" s="173"/>
      <c r="Y936" s="173"/>
      <c r="Z936" s="173"/>
      <c r="AA936" s="173"/>
      <c r="AB936" s="173"/>
      <c r="AC936" s="168"/>
      <c r="AD936" s="175"/>
      <c r="AE936" s="175"/>
      <c r="AF936" s="167"/>
      <c r="AG936" s="168"/>
      <c r="AH936" s="168"/>
      <c r="AI936" s="168"/>
      <c r="AJ936" s="167"/>
    </row>
    <row r="937" spans="2:36" s="66" customFormat="1" ht="59.15" customHeight="1" x14ac:dyDescent="0.35">
      <c r="B937" s="167"/>
      <c r="C937" s="167"/>
      <c r="D937" s="167"/>
      <c r="E937" s="166"/>
      <c r="F937" s="166"/>
      <c r="G937" s="166"/>
      <c r="H937" s="167"/>
      <c r="I937" s="167"/>
      <c r="J937" s="12" t="s">
        <v>127</v>
      </c>
      <c r="K937" s="8" t="s">
        <v>128</v>
      </c>
      <c r="L937" s="8" t="s">
        <v>85</v>
      </c>
      <c r="M937" s="53">
        <v>80</v>
      </c>
      <c r="N937" s="168"/>
      <c r="O937" s="167"/>
      <c r="P937" s="167"/>
      <c r="Q937" s="167"/>
      <c r="R937" s="170"/>
      <c r="S937" s="170"/>
      <c r="T937" s="171"/>
      <c r="U937" s="171"/>
      <c r="V937" s="198"/>
      <c r="W937" s="173"/>
      <c r="X937" s="173"/>
      <c r="Y937" s="173"/>
      <c r="Z937" s="173"/>
      <c r="AA937" s="173"/>
      <c r="AB937" s="173"/>
      <c r="AC937" s="168"/>
      <c r="AD937" s="175"/>
      <c r="AE937" s="175"/>
      <c r="AF937" s="167"/>
      <c r="AG937" s="168"/>
      <c r="AH937" s="168"/>
      <c r="AI937" s="168"/>
      <c r="AJ937" s="167"/>
    </row>
    <row r="938" spans="2:36" s="66" customFormat="1" ht="99" customHeight="1" x14ac:dyDescent="0.35">
      <c r="B938" s="167" t="s">
        <v>236</v>
      </c>
      <c r="C938" s="167" t="s">
        <v>230</v>
      </c>
      <c r="D938" s="167" t="s">
        <v>106</v>
      </c>
      <c r="E938" s="166" t="s">
        <v>67</v>
      </c>
      <c r="F938" s="166" t="s">
        <v>844</v>
      </c>
      <c r="G938" s="166" t="s">
        <v>147</v>
      </c>
      <c r="H938" s="167" t="s">
        <v>70</v>
      </c>
      <c r="I938" s="167" t="s">
        <v>79</v>
      </c>
      <c r="J938" s="30" t="s">
        <v>212</v>
      </c>
      <c r="K938" s="15" t="s">
        <v>107</v>
      </c>
      <c r="L938" s="15" t="s">
        <v>86</v>
      </c>
      <c r="M938" s="15">
        <v>40</v>
      </c>
      <c r="N938" s="168" t="s">
        <v>108</v>
      </c>
      <c r="O938" s="167" t="s">
        <v>370</v>
      </c>
      <c r="P938" s="167" t="s">
        <v>75</v>
      </c>
      <c r="Q938" s="167" t="s">
        <v>76</v>
      </c>
      <c r="R938" s="170" t="s">
        <v>77</v>
      </c>
      <c r="S938" s="170" t="s">
        <v>109</v>
      </c>
      <c r="T938" s="171">
        <f>V938+Y938</f>
        <v>128400</v>
      </c>
      <c r="U938" s="171">
        <f>T938/4</f>
        <v>32100</v>
      </c>
      <c r="V938" s="178">
        <v>64200</v>
      </c>
      <c r="W938" s="173" t="s">
        <v>79</v>
      </c>
      <c r="X938" s="173" t="s">
        <v>79</v>
      </c>
      <c r="Y938" s="173">
        <v>64200</v>
      </c>
      <c r="Z938" s="173" t="s">
        <v>98</v>
      </c>
      <c r="AA938" s="173" t="s">
        <v>79</v>
      </c>
      <c r="AB938" s="173">
        <v>11165.22</v>
      </c>
      <c r="AC938" s="168" t="s">
        <v>149</v>
      </c>
      <c r="AD938" s="175">
        <f>V938+Y938</f>
        <v>128400</v>
      </c>
      <c r="AE938" s="175" t="s">
        <v>79</v>
      </c>
      <c r="AF938" s="168" t="s">
        <v>79</v>
      </c>
      <c r="AG938" s="168" t="s">
        <v>33</v>
      </c>
      <c r="AH938" s="168" t="s">
        <v>183</v>
      </c>
      <c r="AI938" s="168" t="s">
        <v>365</v>
      </c>
      <c r="AJ938" s="168"/>
    </row>
    <row r="939" spans="2:36" s="66" customFormat="1" ht="58" customHeight="1" x14ac:dyDescent="0.35">
      <c r="B939" s="167"/>
      <c r="C939" s="167"/>
      <c r="D939" s="167"/>
      <c r="E939" s="166"/>
      <c r="F939" s="166"/>
      <c r="G939" s="166"/>
      <c r="H939" s="167"/>
      <c r="I939" s="167"/>
      <c r="J939" s="12" t="s">
        <v>111</v>
      </c>
      <c r="K939" s="8" t="s">
        <v>112</v>
      </c>
      <c r="L939" s="8" t="s">
        <v>85</v>
      </c>
      <c r="M939" s="8">
        <v>4</v>
      </c>
      <c r="N939" s="168"/>
      <c r="O939" s="167"/>
      <c r="P939" s="167"/>
      <c r="Q939" s="167"/>
      <c r="R939" s="170"/>
      <c r="S939" s="170"/>
      <c r="T939" s="171"/>
      <c r="U939" s="171"/>
      <c r="V939" s="197"/>
      <c r="W939" s="173"/>
      <c r="X939" s="173"/>
      <c r="Y939" s="173"/>
      <c r="Z939" s="173"/>
      <c r="AA939" s="173"/>
      <c r="AB939" s="173"/>
      <c r="AC939" s="168"/>
      <c r="AD939" s="175"/>
      <c r="AE939" s="175"/>
      <c r="AF939" s="167"/>
      <c r="AG939" s="168"/>
      <c r="AH939" s="168"/>
      <c r="AI939" s="168"/>
      <c r="AJ939" s="167"/>
    </row>
    <row r="940" spans="2:36" s="66" customFormat="1" ht="59.15" customHeight="1" x14ac:dyDescent="0.35">
      <c r="B940" s="167"/>
      <c r="C940" s="167"/>
      <c r="D940" s="167"/>
      <c r="E940" s="166"/>
      <c r="F940" s="166"/>
      <c r="G940" s="166"/>
      <c r="H940" s="167"/>
      <c r="I940" s="167"/>
      <c r="J940" s="12" t="s">
        <v>127</v>
      </c>
      <c r="K940" s="8" t="s">
        <v>128</v>
      </c>
      <c r="L940" s="8" t="s">
        <v>85</v>
      </c>
      <c r="M940" s="53">
        <v>60</v>
      </c>
      <c r="N940" s="168"/>
      <c r="O940" s="167"/>
      <c r="P940" s="167"/>
      <c r="Q940" s="167"/>
      <c r="R940" s="170"/>
      <c r="S940" s="170"/>
      <c r="T940" s="171"/>
      <c r="U940" s="171"/>
      <c r="V940" s="198"/>
      <c r="W940" s="173"/>
      <c r="X940" s="173"/>
      <c r="Y940" s="173"/>
      <c r="Z940" s="173"/>
      <c r="AA940" s="173"/>
      <c r="AB940" s="173"/>
      <c r="AC940" s="168"/>
      <c r="AD940" s="175"/>
      <c r="AE940" s="175"/>
      <c r="AF940" s="167"/>
      <c r="AG940" s="168"/>
      <c r="AH940" s="168"/>
      <c r="AI940" s="168"/>
      <c r="AJ940" s="167"/>
    </row>
    <row r="941" spans="2:36" s="143" customFormat="1" ht="106" customHeight="1" x14ac:dyDescent="0.35">
      <c r="B941" s="177" t="s">
        <v>1017</v>
      </c>
      <c r="C941" s="177" t="s">
        <v>225</v>
      </c>
      <c r="D941" s="177" t="s">
        <v>106</v>
      </c>
      <c r="E941" s="259" t="s">
        <v>67</v>
      </c>
      <c r="F941" s="259" t="s">
        <v>844</v>
      </c>
      <c r="G941" s="259" t="s">
        <v>147</v>
      </c>
      <c r="H941" s="177" t="s">
        <v>70</v>
      </c>
      <c r="I941" s="177" t="s">
        <v>79</v>
      </c>
      <c r="J941" s="21" t="s">
        <v>212</v>
      </c>
      <c r="K941" s="29" t="s">
        <v>107</v>
      </c>
      <c r="L941" s="29" t="s">
        <v>86</v>
      </c>
      <c r="M941" s="29">
        <v>40</v>
      </c>
      <c r="N941" s="176" t="s">
        <v>108</v>
      </c>
      <c r="O941" s="177" t="s">
        <v>370</v>
      </c>
      <c r="P941" s="177" t="s">
        <v>75</v>
      </c>
      <c r="Q941" s="177" t="s">
        <v>76</v>
      </c>
      <c r="R941" s="323" t="s">
        <v>77</v>
      </c>
      <c r="S941" s="323" t="s">
        <v>109</v>
      </c>
      <c r="T941" s="245">
        <f>V941+Y941</f>
        <v>85600</v>
      </c>
      <c r="U941" s="245">
        <f>T941</f>
        <v>85600</v>
      </c>
      <c r="V941" s="256">
        <v>42800</v>
      </c>
      <c r="W941" s="324" t="s">
        <v>79</v>
      </c>
      <c r="X941" s="324" t="s">
        <v>79</v>
      </c>
      <c r="Y941" s="324">
        <v>42800</v>
      </c>
      <c r="Z941" s="324" t="s">
        <v>98</v>
      </c>
      <c r="AA941" s="324" t="s">
        <v>79</v>
      </c>
      <c r="AB941" s="324">
        <v>7443.48</v>
      </c>
      <c r="AC941" s="176" t="s">
        <v>149</v>
      </c>
      <c r="AD941" s="366">
        <f>V941+Y941</f>
        <v>85600</v>
      </c>
      <c r="AE941" s="366" t="s">
        <v>79</v>
      </c>
      <c r="AF941" s="176" t="s">
        <v>79</v>
      </c>
      <c r="AG941" s="176" t="s">
        <v>33</v>
      </c>
      <c r="AH941" s="176" t="s">
        <v>171</v>
      </c>
      <c r="AI941" s="176" t="s">
        <v>237</v>
      </c>
      <c r="AJ941" s="176"/>
    </row>
    <row r="942" spans="2:36" s="143" customFormat="1" ht="60" customHeight="1" x14ac:dyDescent="0.35">
      <c r="B942" s="177"/>
      <c r="C942" s="177"/>
      <c r="D942" s="177"/>
      <c r="E942" s="259"/>
      <c r="F942" s="259"/>
      <c r="G942" s="259"/>
      <c r="H942" s="177"/>
      <c r="I942" s="177"/>
      <c r="J942" s="21" t="s">
        <v>111</v>
      </c>
      <c r="K942" s="29" t="s">
        <v>112</v>
      </c>
      <c r="L942" s="29" t="s">
        <v>85</v>
      </c>
      <c r="M942" s="29">
        <v>1</v>
      </c>
      <c r="N942" s="176"/>
      <c r="O942" s="177"/>
      <c r="P942" s="177"/>
      <c r="Q942" s="177"/>
      <c r="R942" s="323"/>
      <c r="S942" s="323"/>
      <c r="T942" s="245"/>
      <c r="U942" s="245"/>
      <c r="V942" s="257"/>
      <c r="W942" s="324"/>
      <c r="X942" s="324"/>
      <c r="Y942" s="324"/>
      <c r="Z942" s="324"/>
      <c r="AA942" s="324"/>
      <c r="AB942" s="324"/>
      <c r="AC942" s="176"/>
      <c r="AD942" s="366"/>
      <c r="AE942" s="366"/>
      <c r="AF942" s="177"/>
      <c r="AG942" s="176"/>
      <c r="AH942" s="176"/>
      <c r="AI942" s="176"/>
      <c r="AJ942" s="177"/>
    </row>
    <row r="943" spans="2:36" s="143" customFormat="1" ht="59.15" customHeight="1" x14ac:dyDescent="0.35">
      <c r="B943" s="177"/>
      <c r="C943" s="177"/>
      <c r="D943" s="177"/>
      <c r="E943" s="259"/>
      <c r="F943" s="259"/>
      <c r="G943" s="259"/>
      <c r="H943" s="177"/>
      <c r="I943" s="177"/>
      <c r="J943" s="21" t="s">
        <v>127</v>
      </c>
      <c r="K943" s="29" t="s">
        <v>128</v>
      </c>
      <c r="L943" s="29" t="s">
        <v>85</v>
      </c>
      <c r="M943" s="61">
        <v>40</v>
      </c>
      <c r="N943" s="176"/>
      <c r="O943" s="177"/>
      <c r="P943" s="177"/>
      <c r="Q943" s="177"/>
      <c r="R943" s="323"/>
      <c r="S943" s="323"/>
      <c r="T943" s="245"/>
      <c r="U943" s="245"/>
      <c r="V943" s="258"/>
      <c r="W943" s="324"/>
      <c r="X943" s="324"/>
      <c r="Y943" s="324"/>
      <c r="Z943" s="324"/>
      <c r="AA943" s="324"/>
      <c r="AB943" s="324"/>
      <c r="AC943" s="176"/>
      <c r="AD943" s="366"/>
      <c r="AE943" s="366"/>
      <c r="AF943" s="177"/>
      <c r="AG943" s="176"/>
      <c r="AH943" s="176"/>
      <c r="AI943" s="176"/>
      <c r="AJ943" s="177"/>
    </row>
    <row r="944" spans="2:36" s="143" customFormat="1" ht="128.25" customHeight="1" x14ac:dyDescent="0.35">
      <c r="B944" s="177" t="s">
        <v>1018</v>
      </c>
      <c r="C944" s="177" t="s">
        <v>230</v>
      </c>
      <c r="D944" s="177" t="s">
        <v>106</v>
      </c>
      <c r="E944" s="259" t="s">
        <v>67</v>
      </c>
      <c r="F944" s="259" t="s">
        <v>844</v>
      </c>
      <c r="G944" s="259" t="s">
        <v>147</v>
      </c>
      <c r="H944" s="177" t="s">
        <v>70</v>
      </c>
      <c r="I944" s="177" t="s">
        <v>79</v>
      </c>
      <c r="J944" s="57" t="s">
        <v>212</v>
      </c>
      <c r="K944" s="56" t="s">
        <v>107</v>
      </c>
      <c r="L944" s="56" t="s">
        <v>86</v>
      </c>
      <c r="M944" s="56">
        <v>40</v>
      </c>
      <c r="N944" s="176" t="s">
        <v>108</v>
      </c>
      <c r="O944" s="177" t="s">
        <v>370</v>
      </c>
      <c r="P944" s="177" t="s">
        <v>75</v>
      </c>
      <c r="Q944" s="177" t="s">
        <v>76</v>
      </c>
      <c r="R944" s="323" t="s">
        <v>77</v>
      </c>
      <c r="S944" s="323" t="s">
        <v>109</v>
      </c>
      <c r="T944" s="245">
        <f>V944+Y944</f>
        <v>32100</v>
      </c>
      <c r="U944" s="245">
        <f>T944</f>
        <v>32100</v>
      </c>
      <c r="V944" s="256">
        <v>16050</v>
      </c>
      <c r="W944" s="324" t="s">
        <v>79</v>
      </c>
      <c r="X944" s="324" t="s">
        <v>79</v>
      </c>
      <c r="Y944" s="324">
        <v>16050</v>
      </c>
      <c r="Z944" s="324" t="s">
        <v>98</v>
      </c>
      <c r="AA944" s="324" t="s">
        <v>79</v>
      </c>
      <c r="AB944" s="324">
        <v>2791.3</v>
      </c>
      <c r="AC944" s="176" t="s">
        <v>149</v>
      </c>
      <c r="AD944" s="366">
        <f>V944+Y944</f>
        <v>32100</v>
      </c>
      <c r="AE944" s="366" t="s">
        <v>79</v>
      </c>
      <c r="AF944" s="176" t="s">
        <v>79</v>
      </c>
      <c r="AG944" s="176" t="s">
        <v>33</v>
      </c>
      <c r="AH944" s="176" t="s">
        <v>171</v>
      </c>
      <c r="AI944" s="176" t="s">
        <v>237</v>
      </c>
      <c r="AJ944" s="176"/>
    </row>
    <row r="945" spans="2:36" s="143" customFormat="1" ht="57" customHeight="1" x14ac:dyDescent="0.35">
      <c r="B945" s="177"/>
      <c r="C945" s="177"/>
      <c r="D945" s="177"/>
      <c r="E945" s="259"/>
      <c r="F945" s="259"/>
      <c r="G945" s="259"/>
      <c r="H945" s="177"/>
      <c r="I945" s="177"/>
      <c r="J945" s="21" t="s">
        <v>111</v>
      </c>
      <c r="K945" s="29" t="s">
        <v>112</v>
      </c>
      <c r="L945" s="29" t="s">
        <v>85</v>
      </c>
      <c r="M945" s="29">
        <v>1</v>
      </c>
      <c r="N945" s="176"/>
      <c r="O945" s="177"/>
      <c r="P945" s="177"/>
      <c r="Q945" s="177"/>
      <c r="R945" s="323"/>
      <c r="S945" s="323"/>
      <c r="T945" s="245"/>
      <c r="U945" s="245"/>
      <c r="V945" s="257"/>
      <c r="W945" s="324"/>
      <c r="X945" s="324"/>
      <c r="Y945" s="324"/>
      <c r="Z945" s="324"/>
      <c r="AA945" s="324"/>
      <c r="AB945" s="324"/>
      <c r="AC945" s="176"/>
      <c r="AD945" s="366"/>
      <c r="AE945" s="366"/>
      <c r="AF945" s="177"/>
      <c r="AG945" s="176"/>
      <c r="AH945" s="176"/>
      <c r="AI945" s="176"/>
      <c r="AJ945" s="177"/>
    </row>
    <row r="946" spans="2:36" s="143" customFormat="1" ht="59.15" customHeight="1" x14ac:dyDescent="0.35">
      <c r="B946" s="177"/>
      <c r="C946" s="177"/>
      <c r="D946" s="177"/>
      <c r="E946" s="259"/>
      <c r="F946" s="259"/>
      <c r="G946" s="259"/>
      <c r="H946" s="177"/>
      <c r="I946" s="177"/>
      <c r="J946" s="21" t="s">
        <v>127</v>
      </c>
      <c r="K946" s="29" t="s">
        <v>128</v>
      </c>
      <c r="L946" s="29" t="s">
        <v>85</v>
      </c>
      <c r="M946" s="61">
        <v>15</v>
      </c>
      <c r="N946" s="176"/>
      <c r="O946" s="177"/>
      <c r="P946" s="177"/>
      <c r="Q946" s="177"/>
      <c r="R946" s="323"/>
      <c r="S946" s="323"/>
      <c r="T946" s="245"/>
      <c r="U946" s="245"/>
      <c r="V946" s="258"/>
      <c r="W946" s="324"/>
      <c r="X946" s="324"/>
      <c r="Y946" s="324"/>
      <c r="Z946" s="324"/>
      <c r="AA946" s="324"/>
      <c r="AB946" s="324"/>
      <c r="AC946" s="176"/>
      <c r="AD946" s="366"/>
      <c r="AE946" s="366"/>
      <c r="AF946" s="177"/>
      <c r="AG946" s="176"/>
      <c r="AH946" s="176"/>
      <c r="AI946" s="176"/>
      <c r="AJ946" s="177"/>
    </row>
    <row r="947" spans="2:36" s="66" customFormat="1" ht="82.5" customHeight="1" x14ac:dyDescent="0.35">
      <c r="B947" s="242" t="s">
        <v>1043</v>
      </c>
      <c r="C947" s="242" t="s">
        <v>768</v>
      </c>
      <c r="D947" s="242" t="s">
        <v>66</v>
      </c>
      <c r="E947" s="248" t="s">
        <v>67</v>
      </c>
      <c r="F947" s="259" t="s">
        <v>845</v>
      </c>
      <c r="G947" s="248" t="s">
        <v>696</v>
      </c>
      <c r="H947" s="242" t="s">
        <v>70</v>
      </c>
      <c r="I947" s="177" t="s">
        <v>79</v>
      </c>
      <c r="J947" s="21" t="s">
        <v>113</v>
      </c>
      <c r="K947" s="29" t="s">
        <v>114</v>
      </c>
      <c r="L947" s="29" t="s">
        <v>115</v>
      </c>
      <c r="M947" s="29">
        <v>2</v>
      </c>
      <c r="N947" s="265" t="s">
        <v>719</v>
      </c>
      <c r="O947" s="242" t="s">
        <v>720</v>
      </c>
      <c r="P947" s="242" t="s">
        <v>75</v>
      </c>
      <c r="Q947" s="242" t="s">
        <v>76</v>
      </c>
      <c r="R947" s="242" t="s">
        <v>77</v>
      </c>
      <c r="S947" s="253" t="s">
        <v>109</v>
      </c>
      <c r="T947" s="453">
        <f>+V947+Y947</f>
        <v>151940</v>
      </c>
      <c r="U947" s="453">
        <f>T947/2</f>
        <v>75970</v>
      </c>
      <c r="V947" s="366">
        <v>75970</v>
      </c>
      <c r="W947" s="256" t="s">
        <v>98</v>
      </c>
      <c r="X947" s="256" t="s">
        <v>98</v>
      </c>
      <c r="Y947" s="366">
        <v>75970</v>
      </c>
      <c r="Z947" s="256" t="s">
        <v>98</v>
      </c>
      <c r="AA947" s="256" t="s">
        <v>98</v>
      </c>
      <c r="AB947" s="381">
        <f>6159.73*2</f>
        <v>12319.46</v>
      </c>
      <c r="AC947" s="265" t="s">
        <v>80</v>
      </c>
      <c r="AD947" s="454">
        <f>+V947+Y947</f>
        <v>151940</v>
      </c>
      <c r="AE947" s="256" t="s">
        <v>98</v>
      </c>
      <c r="AF947" s="256" t="s">
        <v>98</v>
      </c>
      <c r="AG947" s="265" t="s">
        <v>33</v>
      </c>
      <c r="AH947" s="265" t="s">
        <v>161</v>
      </c>
      <c r="AI947" s="265" t="s">
        <v>162</v>
      </c>
      <c r="AJ947" s="242"/>
    </row>
    <row r="948" spans="2:36" s="66" customFormat="1" ht="69" customHeight="1" x14ac:dyDescent="0.35">
      <c r="B948" s="243"/>
      <c r="C948" s="243"/>
      <c r="D948" s="243"/>
      <c r="E948" s="249"/>
      <c r="F948" s="259"/>
      <c r="G948" s="249"/>
      <c r="H948" s="243"/>
      <c r="I948" s="177"/>
      <c r="J948" s="21" t="s">
        <v>116</v>
      </c>
      <c r="K948" s="29" t="s">
        <v>117</v>
      </c>
      <c r="L948" s="29" t="s">
        <v>85</v>
      </c>
      <c r="M948" s="29">
        <v>2</v>
      </c>
      <c r="N948" s="269"/>
      <c r="O948" s="243"/>
      <c r="P948" s="243"/>
      <c r="Q948" s="243"/>
      <c r="R948" s="243"/>
      <c r="S948" s="254"/>
      <c r="T948" s="453"/>
      <c r="U948" s="453"/>
      <c r="V948" s="366"/>
      <c r="W948" s="257"/>
      <c r="X948" s="257"/>
      <c r="Y948" s="366"/>
      <c r="Z948" s="257"/>
      <c r="AA948" s="257"/>
      <c r="AB948" s="382"/>
      <c r="AC948" s="269"/>
      <c r="AD948" s="448"/>
      <c r="AE948" s="257"/>
      <c r="AF948" s="257"/>
      <c r="AG948" s="269"/>
      <c r="AH948" s="269"/>
      <c r="AI948" s="269"/>
      <c r="AJ948" s="243"/>
    </row>
    <row r="949" spans="2:36" s="66" customFormat="1" ht="59.15" customHeight="1" x14ac:dyDescent="0.35">
      <c r="B949" s="243"/>
      <c r="C949" s="243"/>
      <c r="D949" s="243"/>
      <c r="E949" s="249"/>
      <c r="F949" s="259"/>
      <c r="G949" s="249"/>
      <c r="H949" s="243"/>
      <c r="I949" s="177"/>
      <c r="J949" s="21" t="s">
        <v>213</v>
      </c>
      <c r="K949" s="29" t="s">
        <v>118</v>
      </c>
      <c r="L949" s="29" t="s">
        <v>119</v>
      </c>
      <c r="M949" s="29">
        <v>2</v>
      </c>
      <c r="N949" s="269"/>
      <c r="O949" s="243"/>
      <c r="P949" s="243"/>
      <c r="Q949" s="243"/>
      <c r="R949" s="243"/>
      <c r="S949" s="254"/>
      <c r="T949" s="453"/>
      <c r="U949" s="453"/>
      <c r="V949" s="366"/>
      <c r="W949" s="257"/>
      <c r="X949" s="257"/>
      <c r="Y949" s="366"/>
      <c r="Z949" s="257"/>
      <c r="AA949" s="257"/>
      <c r="AB949" s="382"/>
      <c r="AC949" s="269"/>
      <c r="AD949" s="448"/>
      <c r="AE949" s="257"/>
      <c r="AF949" s="257"/>
      <c r="AG949" s="269"/>
      <c r="AH949" s="269"/>
      <c r="AI949" s="269"/>
      <c r="AJ949" s="243"/>
    </row>
    <row r="950" spans="2:36" s="66" customFormat="1" ht="59.15" customHeight="1" x14ac:dyDescent="0.35">
      <c r="B950" s="244"/>
      <c r="C950" s="244"/>
      <c r="D950" s="244"/>
      <c r="E950" s="250"/>
      <c r="F950" s="259"/>
      <c r="G950" s="250"/>
      <c r="H950" s="244"/>
      <c r="I950" s="177"/>
      <c r="J950" s="21" t="s">
        <v>120</v>
      </c>
      <c r="K950" s="29" t="s">
        <v>121</v>
      </c>
      <c r="L950" s="29" t="s">
        <v>119</v>
      </c>
      <c r="M950" s="61">
        <v>2</v>
      </c>
      <c r="N950" s="270"/>
      <c r="O950" s="244"/>
      <c r="P950" s="244"/>
      <c r="Q950" s="244"/>
      <c r="R950" s="244"/>
      <c r="S950" s="255"/>
      <c r="T950" s="453"/>
      <c r="U950" s="453"/>
      <c r="V950" s="366"/>
      <c r="W950" s="258"/>
      <c r="X950" s="258"/>
      <c r="Y950" s="366"/>
      <c r="Z950" s="258"/>
      <c r="AA950" s="258"/>
      <c r="AB950" s="383"/>
      <c r="AC950" s="270"/>
      <c r="AD950" s="449"/>
      <c r="AE950" s="258"/>
      <c r="AF950" s="258"/>
      <c r="AG950" s="270"/>
      <c r="AH950" s="270"/>
      <c r="AI950" s="270"/>
      <c r="AJ950" s="244"/>
    </row>
    <row r="951" spans="2:36" s="66" customFormat="1" ht="124.5" customHeight="1" x14ac:dyDescent="0.35">
      <c r="B951" s="179" t="s">
        <v>698</v>
      </c>
      <c r="C951" s="179" t="s">
        <v>769</v>
      </c>
      <c r="D951" s="179" t="s">
        <v>66</v>
      </c>
      <c r="E951" s="182" t="s">
        <v>67</v>
      </c>
      <c r="F951" s="166" t="s">
        <v>844</v>
      </c>
      <c r="G951" s="450" t="s">
        <v>794</v>
      </c>
      <c r="H951" s="179" t="s">
        <v>70</v>
      </c>
      <c r="I951" s="167" t="s">
        <v>79</v>
      </c>
      <c r="J951" s="30" t="s">
        <v>212</v>
      </c>
      <c r="K951" s="15" t="s">
        <v>107</v>
      </c>
      <c r="L951" s="15" t="s">
        <v>86</v>
      </c>
      <c r="M951" s="15">
        <v>40</v>
      </c>
      <c r="N951" s="191" t="s">
        <v>719</v>
      </c>
      <c r="O951" s="179" t="s">
        <v>370</v>
      </c>
      <c r="P951" s="179" t="s">
        <v>75</v>
      </c>
      <c r="Q951" s="179" t="s">
        <v>76</v>
      </c>
      <c r="R951" s="179" t="s">
        <v>77</v>
      </c>
      <c r="S951" s="200" t="s">
        <v>109</v>
      </c>
      <c r="T951" s="445">
        <f>+V951+Y951</f>
        <v>192599.92</v>
      </c>
      <c r="U951" s="445">
        <f>T951/2</f>
        <v>96299.96</v>
      </c>
      <c r="V951" s="187">
        <v>96299.96</v>
      </c>
      <c r="W951" s="178" t="s">
        <v>98</v>
      </c>
      <c r="X951" s="178" t="s">
        <v>98</v>
      </c>
      <c r="Y951" s="187">
        <v>96299.96</v>
      </c>
      <c r="Z951" s="178" t="s">
        <v>98</v>
      </c>
      <c r="AA951" s="178" t="s">
        <v>98</v>
      </c>
      <c r="AB951" s="457">
        <v>15616.21</v>
      </c>
      <c r="AC951" s="191" t="s">
        <v>149</v>
      </c>
      <c r="AD951" s="368">
        <f>+V951+Y951</f>
        <v>192599.92</v>
      </c>
      <c r="AE951" s="178" t="s">
        <v>98</v>
      </c>
      <c r="AF951" s="178" t="s">
        <v>98</v>
      </c>
      <c r="AG951" s="191" t="s">
        <v>33</v>
      </c>
      <c r="AH951" s="341" t="s">
        <v>161</v>
      </c>
      <c r="AI951" s="341" t="s">
        <v>162</v>
      </c>
      <c r="AJ951" s="179"/>
    </row>
    <row r="952" spans="2:36" s="66" customFormat="1" ht="95.5" customHeight="1" x14ac:dyDescent="0.35">
      <c r="B952" s="180"/>
      <c r="C952" s="180"/>
      <c r="D952" s="180"/>
      <c r="E952" s="183"/>
      <c r="F952" s="166"/>
      <c r="G952" s="451"/>
      <c r="H952" s="180"/>
      <c r="I952" s="167"/>
      <c r="J952" s="12" t="s">
        <v>111</v>
      </c>
      <c r="K952" s="8" t="s">
        <v>709</v>
      </c>
      <c r="L952" s="12" t="s">
        <v>710</v>
      </c>
      <c r="M952" s="99" t="s">
        <v>711</v>
      </c>
      <c r="N952" s="192"/>
      <c r="O952" s="180"/>
      <c r="P952" s="180"/>
      <c r="Q952" s="180"/>
      <c r="R952" s="180"/>
      <c r="S952" s="201"/>
      <c r="T952" s="445"/>
      <c r="U952" s="445"/>
      <c r="V952" s="187"/>
      <c r="W952" s="197"/>
      <c r="X952" s="197"/>
      <c r="Y952" s="187"/>
      <c r="Z952" s="197"/>
      <c r="AA952" s="197"/>
      <c r="AB952" s="465"/>
      <c r="AC952" s="192"/>
      <c r="AD952" s="460"/>
      <c r="AE952" s="197"/>
      <c r="AF952" s="197"/>
      <c r="AG952" s="192"/>
      <c r="AH952" s="342"/>
      <c r="AI952" s="342"/>
      <c r="AJ952" s="180"/>
    </row>
    <row r="953" spans="2:36" s="66" customFormat="1" ht="99" customHeight="1" x14ac:dyDescent="0.35">
      <c r="B953" s="181"/>
      <c r="C953" s="181"/>
      <c r="D953" s="181"/>
      <c r="E953" s="184"/>
      <c r="F953" s="166"/>
      <c r="G953" s="452"/>
      <c r="H953" s="181"/>
      <c r="I953" s="167"/>
      <c r="J953" s="12" t="s">
        <v>127</v>
      </c>
      <c r="K953" s="8" t="s">
        <v>669</v>
      </c>
      <c r="L953" s="12" t="s">
        <v>712</v>
      </c>
      <c r="M953" s="8">
        <v>90</v>
      </c>
      <c r="N953" s="193"/>
      <c r="O953" s="181"/>
      <c r="P953" s="181"/>
      <c r="Q953" s="181"/>
      <c r="R953" s="181"/>
      <c r="S953" s="202"/>
      <c r="T953" s="446"/>
      <c r="U953" s="446"/>
      <c r="V953" s="188"/>
      <c r="W953" s="198"/>
      <c r="X953" s="198"/>
      <c r="Y953" s="188"/>
      <c r="Z953" s="198"/>
      <c r="AA953" s="198"/>
      <c r="AB953" s="315"/>
      <c r="AC953" s="193"/>
      <c r="AD953" s="461"/>
      <c r="AE953" s="198"/>
      <c r="AF953" s="198"/>
      <c r="AG953" s="193"/>
      <c r="AH953" s="343"/>
      <c r="AI953" s="343"/>
      <c r="AJ953" s="181"/>
    </row>
    <row r="954" spans="2:36" s="66" customFormat="1" ht="126.65" customHeight="1" x14ac:dyDescent="0.35">
      <c r="B954" s="179" t="s">
        <v>699</v>
      </c>
      <c r="C954" s="179" t="s">
        <v>770</v>
      </c>
      <c r="D954" s="179" t="s">
        <v>66</v>
      </c>
      <c r="E954" s="182" t="s">
        <v>67</v>
      </c>
      <c r="F954" s="166" t="s">
        <v>844</v>
      </c>
      <c r="G954" s="182" t="s">
        <v>697</v>
      </c>
      <c r="H954" s="179" t="s">
        <v>70</v>
      </c>
      <c r="I954" s="167" t="s">
        <v>79</v>
      </c>
      <c r="J954" s="30" t="s">
        <v>212</v>
      </c>
      <c r="K954" s="15" t="s">
        <v>107</v>
      </c>
      <c r="L954" s="15" t="s">
        <v>86</v>
      </c>
      <c r="M954" s="15">
        <v>40</v>
      </c>
      <c r="N954" s="191" t="s">
        <v>719</v>
      </c>
      <c r="O954" s="179" t="s">
        <v>370</v>
      </c>
      <c r="P954" s="179" t="s">
        <v>75</v>
      </c>
      <c r="Q954" s="179" t="s">
        <v>76</v>
      </c>
      <c r="R954" s="179" t="s">
        <v>77</v>
      </c>
      <c r="S954" s="200" t="s">
        <v>109</v>
      </c>
      <c r="T954" s="445">
        <f>+V954+Y954</f>
        <v>53499.9</v>
      </c>
      <c r="U954" s="353">
        <f>T954</f>
        <v>53499.9</v>
      </c>
      <c r="V954" s="189">
        <v>26749.95</v>
      </c>
      <c r="W954" s="178" t="s">
        <v>98</v>
      </c>
      <c r="X954" s="178" t="s">
        <v>98</v>
      </c>
      <c r="Y954" s="189">
        <v>26749.95</v>
      </c>
      <c r="Z954" s="178" t="s">
        <v>98</v>
      </c>
      <c r="AA954" s="178" t="s">
        <v>98</v>
      </c>
      <c r="AB954" s="189">
        <v>4337.83</v>
      </c>
      <c r="AC954" s="191" t="s">
        <v>149</v>
      </c>
      <c r="AD954" s="368">
        <f>+V954+Y954</f>
        <v>53499.9</v>
      </c>
      <c r="AE954" s="178" t="s">
        <v>98</v>
      </c>
      <c r="AF954" s="178" t="s">
        <v>98</v>
      </c>
      <c r="AG954" s="191" t="s">
        <v>33</v>
      </c>
      <c r="AH954" s="341" t="s">
        <v>161</v>
      </c>
      <c r="AI954" s="341" t="s">
        <v>162</v>
      </c>
      <c r="AJ954" s="179"/>
    </row>
    <row r="955" spans="2:36" s="66" customFormat="1" ht="59.15" customHeight="1" x14ac:dyDescent="0.35">
      <c r="B955" s="180"/>
      <c r="C955" s="180"/>
      <c r="D955" s="180"/>
      <c r="E955" s="183"/>
      <c r="F955" s="166"/>
      <c r="G955" s="183"/>
      <c r="H955" s="180"/>
      <c r="I955" s="167"/>
      <c r="J955" s="12" t="s">
        <v>111</v>
      </c>
      <c r="K955" s="8" t="s">
        <v>709</v>
      </c>
      <c r="L955" s="12" t="s">
        <v>710</v>
      </c>
      <c r="M955" s="99" t="s">
        <v>713</v>
      </c>
      <c r="N955" s="192"/>
      <c r="O955" s="180"/>
      <c r="P955" s="180"/>
      <c r="Q955" s="180"/>
      <c r="R955" s="180"/>
      <c r="S955" s="201"/>
      <c r="T955" s="445"/>
      <c r="U955" s="445"/>
      <c r="V955" s="187"/>
      <c r="W955" s="197"/>
      <c r="X955" s="197"/>
      <c r="Y955" s="187"/>
      <c r="Z955" s="197"/>
      <c r="AA955" s="197"/>
      <c r="AB955" s="187"/>
      <c r="AC955" s="192"/>
      <c r="AD955" s="460"/>
      <c r="AE955" s="197"/>
      <c r="AF955" s="197"/>
      <c r="AG955" s="192"/>
      <c r="AH955" s="342"/>
      <c r="AI955" s="342"/>
      <c r="AJ955" s="180"/>
    </row>
    <row r="956" spans="2:36" s="66" customFormat="1" ht="60.75" customHeight="1" x14ac:dyDescent="0.35">
      <c r="B956" s="181"/>
      <c r="C956" s="181"/>
      <c r="D956" s="181"/>
      <c r="E956" s="184"/>
      <c r="F956" s="166"/>
      <c r="G956" s="184"/>
      <c r="H956" s="181"/>
      <c r="I956" s="167"/>
      <c r="J956" s="12" t="s">
        <v>127</v>
      </c>
      <c r="K956" s="8" t="s">
        <v>669</v>
      </c>
      <c r="L956" s="12" t="s">
        <v>712</v>
      </c>
      <c r="M956" s="8">
        <v>25</v>
      </c>
      <c r="N956" s="193"/>
      <c r="O956" s="181"/>
      <c r="P956" s="181"/>
      <c r="Q956" s="181"/>
      <c r="R956" s="181"/>
      <c r="S956" s="202"/>
      <c r="T956" s="446"/>
      <c r="U956" s="446"/>
      <c r="V956" s="188"/>
      <c r="W956" s="198"/>
      <c r="X956" s="198"/>
      <c r="Y956" s="188"/>
      <c r="Z956" s="198"/>
      <c r="AA956" s="198"/>
      <c r="AB956" s="188"/>
      <c r="AC956" s="193"/>
      <c r="AD956" s="461"/>
      <c r="AE956" s="198"/>
      <c r="AF956" s="198"/>
      <c r="AG956" s="193"/>
      <c r="AH956" s="343"/>
      <c r="AI956" s="343"/>
      <c r="AJ956" s="181"/>
    </row>
    <row r="957" spans="2:36" s="66" customFormat="1" ht="119.15" customHeight="1" x14ac:dyDescent="0.35">
      <c r="B957" s="242" t="s">
        <v>1044</v>
      </c>
      <c r="C957" s="242" t="s">
        <v>771</v>
      </c>
      <c r="D957" s="242" t="s">
        <v>66</v>
      </c>
      <c r="E957" s="248" t="s">
        <v>67</v>
      </c>
      <c r="F957" s="259" t="s">
        <v>844</v>
      </c>
      <c r="G957" s="248" t="s">
        <v>697</v>
      </c>
      <c r="H957" s="242" t="s">
        <v>70</v>
      </c>
      <c r="I957" s="177" t="s">
        <v>79</v>
      </c>
      <c r="J957" s="57" t="s">
        <v>212</v>
      </c>
      <c r="K957" s="56" t="s">
        <v>107</v>
      </c>
      <c r="L957" s="56" t="s">
        <v>86</v>
      </c>
      <c r="M957" s="56">
        <v>40</v>
      </c>
      <c r="N957" s="265" t="s">
        <v>719</v>
      </c>
      <c r="O957" s="242" t="s">
        <v>370</v>
      </c>
      <c r="P957" s="242" t="s">
        <v>75</v>
      </c>
      <c r="Q957" s="242" t="s">
        <v>76</v>
      </c>
      <c r="R957" s="242" t="s">
        <v>77</v>
      </c>
      <c r="S957" s="253" t="s">
        <v>109</v>
      </c>
      <c r="T957" s="448">
        <f>+V957+Y957</f>
        <v>39796.58</v>
      </c>
      <c r="U957" s="448">
        <f>T957</f>
        <v>39796.58</v>
      </c>
      <c r="V957" s="381">
        <v>19898.29</v>
      </c>
      <c r="W957" s="256" t="s">
        <v>98</v>
      </c>
      <c r="X957" s="256" t="s">
        <v>98</v>
      </c>
      <c r="Y957" s="381">
        <v>19898.29</v>
      </c>
      <c r="Z957" s="256" t="s">
        <v>98</v>
      </c>
      <c r="AA957" s="256" t="s">
        <v>98</v>
      </c>
      <c r="AB957" s="381">
        <v>3226.75</v>
      </c>
      <c r="AC957" s="265" t="s">
        <v>149</v>
      </c>
      <c r="AD957" s="462">
        <f>+V957+Y957</f>
        <v>39796.58</v>
      </c>
      <c r="AE957" s="256" t="s">
        <v>98</v>
      </c>
      <c r="AF957" s="256" t="s">
        <v>98</v>
      </c>
      <c r="AG957" s="265" t="s">
        <v>33</v>
      </c>
      <c r="AH957" s="466" t="s">
        <v>161</v>
      </c>
      <c r="AI957" s="466" t="s">
        <v>162</v>
      </c>
      <c r="AJ957" s="242"/>
    </row>
    <row r="958" spans="2:36" s="66" customFormat="1" ht="68.25" customHeight="1" x14ac:dyDescent="0.35">
      <c r="B958" s="243"/>
      <c r="C958" s="243"/>
      <c r="D958" s="243"/>
      <c r="E958" s="249"/>
      <c r="F958" s="259"/>
      <c r="G958" s="249"/>
      <c r="H958" s="243"/>
      <c r="I958" s="177"/>
      <c r="J958" s="21" t="s">
        <v>111</v>
      </c>
      <c r="K958" s="29" t="s">
        <v>709</v>
      </c>
      <c r="L958" s="21" t="s">
        <v>710</v>
      </c>
      <c r="M958" s="149" t="s">
        <v>714</v>
      </c>
      <c r="N958" s="269"/>
      <c r="O958" s="243"/>
      <c r="P958" s="243"/>
      <c r="Q958" s="243"/>
      <c r="R958" s="243"/>
      <c r="S958" s="254"/>
      <c r="T958" s="448"/>
      <c r="U958" s="448"/>
      <c r="V958" s="382"/>
      <c r="W958" s="257"/>
      <c r="X958" s="257"/>
      <c r="Y958" s="382"/>
      <c r="Z958" s="257"/>
      <c r="AA958" s="257"/>
      <c r="AB958" s="382"/>
      <c r="AC958" s="269"/>
      <c r="AD958" s="463"/>
      <c r="AE958" s="257"/>
      <c r="AF958" s="257"/>
      <c r="AG958" s="269"/>
      <c r="AH958" s="467"/>
      <c r="AI958" s="467"/>
      <c r="AJ958" s="243"/>
    </row>
    <row r="959" spans="2:36" s="66" customFormat="1" ht="60" customHeight="1" x14ac:dyDescent="0.35">
      <c r="B959" s="244"/>
      <c r="C959" s="244"/>
      <c r="D959" s="244"/>
      <c r="E959" s="250"/>
      <c r="F959" s="259"/>
      <c r="G959" s="250"/>
      <c r="H959" s="244"/>
      <c r="I959" s="177"/>
      <c r="J959" s="21" t="s">
        <v>127</v>
      </c>
      <c r="K959" s="29" t="s">
        <v>669</v>
      </c>
      <c r="L959" s="21" t="s">
        <v>712</v>
      </c>
      <c r="M959" s="137">
        <v>19</v>
      </c>
      <c r="N959" s="270"/>
      <c r="O959" s="244"/>
      <c r="P959" s="244"/>
      <c r="Q959" s="244"/>
      <c r="R959" s="244"/>
      <c r="S959" s="255"/>
      <c r="T959" s="449"/>
      <c r="U959" s="449"/>
      <c r="V959" s="383"/>
      <c r="W959" s="258"/>
      <c r="X959" s="258"/>
      <c r="Y959" s="383"/>
      <c r="Z959" s="258"/>
      <c r="AA959" s="258"/>
      <c r="AB959" s="383"/>
      <c r="AC959" s="270"/>
      <c r="AD959" s="464"/>
      <c r="AE959" s="258"/>
      <c r="AF959" s="258"/>
      <c r="AG959" s="270"/>
      <c r="AH959" s="468"/>
      <c r="AI959" s="468"/>
      <c r="AJ959" s="244"/>
    </row>
    <row r="960" spans="2:36" s="66" customFormat="1" ht="90" customHeight="1" x14ac:dyDescent="0.35">
      <c r="B960" s="179" t="s">
        <v>700</v>
      </c>
      <c r="C960" s="179" t="s">
        <v>768</v>
      </c>
      <c r="D960" s="179" t="s">
        <v>66</v>
      </c>
      <c r="E960" s="182" t="s">
        <v>67</v>
      </c>
      <c r="F960" s="166" t="s">
        <v>845</v>
      </c>
      <c r="G960" s="182" t="s">
        <v>696</v>
      </c>
      <c r="H960" s="179" t="s">
        <v>70</v>
      </c>
      <c r="I960" s="167" t="s">
        <v>79</v>
      </c>
      <c r="J960" s="12" t="s">
        <v>113</v>
      </c>
      <c r="K960" s="8" t="s">
        <v>114</v>
      </c>
      <c r="L960" s="8" t="s">
        <v>115</v>
      </c>
      <c r="M960" s="8">
        <v>3</v>
      </c>
      <c r="N960" s="191" t="s">
        <v>719</v>
      </c>
      <c r="O960" s="179" t="s">
        <v>721</v>
      </c>
      <c r="P960" s="179" t="s">
        <v>75</v>
      </c>
      <c r="Q960" s="179" t="s">
        <v>76</v>
      </c>
      <c r="R960" s="179" t="s">
        <v>77</v>
      </c>
      <c r="S960" s="200" t="s">
        <v>109</v>
      </c>
      <c r="T960" s="338">
        <f>+V960+Y960</f>
        <v>227910</v>
      </c>
      <c r="U960" s="338">
        <v>75970</v>
      </c>
      <c r="V960" s="175">
        <v>113955</v>
      </c>
      <c r="W960" s="178" t="s">
        <v>98</v>
      </c>
      <c r="X960" s="178" t="s">
        <v>98</v>
      </c>
      <c r="Y960" s="175">
        <v>113955</v>
      </c>
      <c r="Z960" s="178" t="s">
        <v>98</v>
      </c>
      <c r="AA960" s="178" t="s">
        <v>98</v>
      </c>
      <c r="AB960" s="189">
        <v>18479.189999999999</v>
      </c>
      <c r="AC960" s="191" t="s">
        <v>80</v>
      </c>
      <c r="AD960" s="353">
        <f>+V960+Y960</f>
        <v>227910</v>
      </c>
      <c r="AE960" s="178" t="s">
        <v>98</v>
      </c>
      <c r="AF960" s="178" t="s">
        <v>98</v>
      </c>
      <c r="AG960" s="191" t="s">
        <v>33</v>
      </c>
      <c r="AH960" s="191" t="s">
        <v>165</v>
      </c>
      <c r="AI960" s="191" t="s">
        <v>729</v>
      </c>
      <c r="AJ960" s="179"/>
    </row>
    <row r="961" spans="2:36" s="66" customFormat="1" ht="52" x14ac:dyDescent="0.35">
      <c r="B961" s="180"/>
      <c r="C961" s="180"/>
      <c r="D961" s="180"/>
      <c r="E961" s="183"/>
      <c r="F961" s="166"/>
      <c r="G961" s="183"/>
      <c r="H961" s="180"/>
      <c r="I961" s="167"/>
      <c r="J961" s="12" t="s">
        <v>116</v>
      </c>
      <c r="K961" s="8" t="s">
        <v>117</v>
      </c>
      <c r="L961" s="8" t="s">
        <v>85</v>
      </c>
      <c r="M961" s="8">
        <v>3</v>
      </c>
      <c r="N961" s="192"/>
      <c r="O961" s="180"/>
      <c r="P961" s="180"/>
      <c r="Q961" s="180"/>
      <c r="R961" s="180"/>
      <c r="S961" s="201"/>
      <c r="T961" s="338"/>
      <c r="U961" s="338"/>
      <c r="V961" s="175"/>
      <c r="W961" s="197"/>
      <c r="X961" s="197"/>
      <c r="Y961" s="175"/>
      <c r="Z961" s="197"/>
      <c r="AA961" s="197"/>
      <c r="AB961" s="187"/>
      <c r="AC961" s="192"/>
      <c r="AD961" s="445"/>
      <c r="AE961" s="197"/>
      <c r="AF961" s="197"/>
      <c r="AG961" s="192"/>
      <c r="AH961" s="192"/>
      <c r="AI961" s="192"/>
      <c r="AJ961" s="180"/>
    </row>
    <row r="962" spans="2:36" s="66" customFormat="1" ht="39" x14ac:dyDescent="0.35">
      <c r="B962" s="180"/>
      <c r="C962" s="180"/>
      <c r="D962" s="180"/>
      <c r="E962" s="183"/>
      <c r="F962" s="166"/>
      <c r="G962" s="183"/>
      <c r="H962" s="180"/>
      <c r="I962" s="167"/>
      <c r="J962" s="12" t="s">
        <v>213</v>
      </c>
      <c r="K962" s="8" t="s">
        <v>118</v>
      </c>
      <c r="L962" s="8" t="s">
        <v>119</v>
      </c>
      <c r="M962" s="8">
        <v>3</v>
      </c>
      <c r="N962" s="192"/>
      <c r="O962" s="180"/>
      <c r="P962" s="180"/>
      <c r="Q962" s="180"/>
      <c r="R962" s="180"/>
      <c r="S962" s="201"/>
      <c r="T962" s="338"/>
      <c r="U962" s="338"/>
      <c r="V962" s="175"/>
      <c r="W962" s="197"/>
      <c r="X962" s="197"/>
      <c r="Y962" s="175"/>
      <c r="Z962" s="197"/>
      <c r="AA962" s="197"/>
      <c r="AB962" s="187"/>
      <c r="AC962" s="192"/>
      <c r="AD962" s="445"/>
      <c r="AE962" s="197"/>
      <c r="AF962" s="197"/>
      <c r="AG962" s="192"/>
      <c r="AH962" s="192"/>
      <c r="AI962" s="192"/>
      <c r="AJ962" s="180"/>
    </row>
    <row r="963" spans="2:36" s="66" customFormat="1" ht="59.15" customHeight="1" x14ac:dyDescent="0.35">
      <c r="B963" s="181"/>
      <c r="C963" s="181"/>
      <c r="D963" s="181"/>
      <c r="E963" s="184"/>
      <c r="F963" s="166"/>
      <c r="G963" s="184"/>
      <c r="H963" s="181"/>
      <c r="I963" s="167"/>
      <c r="J963" s="12" t="s">
        <v>120</v>
      </c>
      <c r="K963" s="8" t="s">
        <v>121</v>
      </c>
      <c r="L963" s="8" t="s">
        <v>119</v>
      </c>
      <c r="M963" s="8">
        <v>3</v>
      </c>
      <c r="N963" s="193"/>
      <c r="O963" s="181"/>
      <c r="P963" s="181"/>
      <c r="Q963" s="181"/>
      <c r="R963" s="181"/>
      <c r="S963" s="202"/>
      <c r="T963" s="338"/>
      <c r="U963" s="338"/>
      <c r="V963" s="175"/>
      <c r="W963" s="198"/>
      <c r="X963" s="198"/>
      <c r="Y963" s="175"/>
      <c r="Z963" s="198"/>
      <c r="AA963" s="198"/>
      <c r="AB963" s="188"/>
      <c r="AC963" s="193"/>
      <c r="AD963" s="446"/>
      <c r="AE963" s="198"/>
      <c r="AF963" s="198"/>
      <c r="AG963" s="193"/>
      <c r="AH963" s="193"/>
      <c r="AI963" s="193"/>
      <c r="AJ963" s="181"/>
    </row>
    <row r="964" spans="2:36" s="66" customFormat="1" ht="135" customHeight="1" x14ac:dyDescent="0.35">
      <c r="B964" s="179" t="s">
        <v>701</v>
      </c>
      <c r="C964" s="179" t="s">
        <v>772</v>
      </c>
      <c r="D964" s="179" t="s">
        <v>66</v>
      </c>
      <c r="E964" s="182" t="s">
        <v>67</v>
      </c>
      <c r="F964" s="166" t="s">
        <v>844</v>
      </c>
      <c r="G964" s="182" t="s">
        <v>697</v>
      </c>
      <c r="H964" s="179" t="s">
        <v>70</v>
      </c>
      <c r="I964" s="167" t="s">
        <v>79</v>
      </c>
      <c r="J964" s="30" t="s">
        <v>212</v>
      </c>
      <c r="K964" s="15" t="s">
        <v>107</v>
      </c>
      <c r="L964" s="15" t="s">
        <v>86</v>
      </c>
      <c r="M964" s="15">
        <v>40</v>
      </c>
      <c r="N964" s="191" t="s">
        <v>719</v>
      </c>
      <c r="O964" s="179" t="s">
        <v>722</v>
      </c>
      <c r="P964" s="179" t="s">
        <v>75</v>
      </c>
      <c r="Q964" s="179" t="s">
        <v>76</v>
      </c>
      <c r="R964" s="179" t="s">
        <v>77</v>
      </c>
      <c r="S964" s="200" t="s">
        <v>109</v>
      </c>
      <c r="T964" s="353">
        <f>+V964+Y964</f>
        <v>107000</v>
      </c>
      <c r="U964" s="338">
        <f>T964/2</f>
        <v>53500</v>
      </c>
      <c r="V964" s="189">
        <v>53500</v>
      </c>
      <c r="W964" s="178" t="s">
        <v>98</v>
      </c>
      <c r="X964" s="178" t="s">
        <v>98</v>
      </c>
      <c r="Y964" s="189">
        <v>53500</v>
      </c>
      <c r="Z964" s="178" t="s">
        <v>98</v>
      </c>
      <c r="AA964" s="178" t="s">
        <v>98</v>
      </c>
      <c r="AB964" s="189">
        <v>8675.69</v>
      </c>
      <c r="AC964" s="191" t="s">
        <v>149</v>
      </c>
      <c r="AD964" s="353">
        <f>+V964+Y964</f>
        <v>107000</v>
      </c>
      <c r="AE964" s="178" t="s">
        <v>98</v>
      </c>
      <c r="AF964" s="178" t="s">
        <v>98</v>
      </c>
      <c r="AG964" s="191" t="s">
        <v>33</v>
      </c>
      <c r="AH964" s="191" t="s">
        <v>165</v>
      </c>
      <c r="AI964" s="191" t="s">
        <v>729</v>
      </c>
      <c r="AJ964" s="179"/>
    </row>
    <row r="965" spans="2:36" s="66" customFormat="1" ht="71.25" customHeight="1" x14ac:dyDescent="0.35">
      <c r="B965" s="180"/>
      <c r="C965" s="180"/>
      <c r="D965" s="180"/>
      <c r="E965" s="183"/>
      <c r="F965" s="166"/>
      <c r="G965" s="183"/>
      <c r="H965" s="180"/>
      <c r="I965" s="167"/>
      <c r="J965" s="12" t="s">
        <v>111</v>
      </c>
      <c r="K965" s="8" t="s">
        <v>715</v>
      </c>
      <c r="L965" s="12" t="s">
        <v>716</v>
      </c>
      <c r="M965" s="97" t="s">
        <v>708</v>
      </c>
      <c r="N965" s="192"/>
      <c r="O965" s="180"/>
      <c r="P965" s="180"/>
      <c r="Q965" s="180"/>
      <c r="R965" s="180"/>
      <c r="S965" s="201"/>
      <c r="T965" s="445"/>
      <c r="U965" s="338"/>
      <c r="V965" s="187"/>
      <c r="W965" s="197"/>
      <c r="X965" s="197"/>
      <c r="Y965" s="187"/>
      <c r="Z965" s="197"/>
      <c r="AA965" s="197"/>
      <c r="AB965" s="187"/>
      <c r="AC965" s="192"/>
      <c r="AD965" s="445"/>
      <c r="AE965" s="197"/>
      <c r="AF965" s="197"/>
      <c r="AG965" s="192"/>
      <c r="AH965" s="192"/>
      <c r="AI965" s="192"/>
      <c r="AJ965" s="180"/>
    </row>
    <row r="966" spans="2:36" s="66" customFormat="1" ht="60" customHeight="1" x14ac:dyDescent="0.35">
      <c r="B966" s="181"/>
      <c r="C966" s="181"/>
      <c r="D966" s="181"/>
      <c r="E966" s="184"/>
      <c r="F966" s="166"/>
      <c r="G966" s="184"/>
      <c r="H966" s="181"/>
      <c r="I966" s="167"/>
      <c r="J966" s="12" t="s">
        <v>127</v>
      </c>
      <c r="K966" s="8" t="s">
        <v>669</v>
      </c>
      <c r="L966" s="12" t="s">
        <v>85</v>
      </c>
      <c r="M966" s="8">
        <v>50</v>
      </c>
      <c r="N966" s="193"/>
      <c r="O966" s="181"/>
      <c r="P966" s="181"/>
      <c r="Q966" s="181"/>
      <c r="R966" s="181"/>
      <c r="S966" s="202"/>
      <c r="T966" s="446"/>
      <c r="U966" s="338"/>
      <c r="V966" s="188"/>
      <c r="W966" s="198"/>
      <c r="X966" s="198"/>
      <c r="Y966" s="188"/>
      <c r="Z966" s="198"/>
      <c r="AA966" s="198"/>
      <c r="AB966" s="188"/>
      <c r="AC966" s="193"/>
      <c r="AD966" s="446"/>
      <c r="AE966" s="198"/>
      <c r="AF966" s="198"/>
      <c r="AG966" s="193"/>
      <c r="AH966" s="193"/>
      <c r="AI966" s="193"/>
      <c r="AJ966" s="181"/>
    </row>
    <row r="967" spans="2:36" s="66" customFormat="1" ht="91" x14ac:dyDescent="0.35">
      <c r="B967" s="179" t="s">
        <v>702</v>
      </c>
      <c r="C967" s="179" t="s">
        <v>773</v>
      </c>
      <c r="D967" s="179" t="s">
        <v>66</v>
      </c>
      <c r="E967" s="182" t="s">
        <v>67</v>
      </c>
      <c r="F967" s="166" t="s">
        <v>844</v>
      </c>
      <c r="G967" s="182" t="s">
        <v>697</v>
      </c>
      <c r="H967" s="179" t="s">
        <v>70</v>
      </c>
      <c r="I967" s="167" t="s">
        <v>79</v>
      </c>
      <c r="J967" s="30" t="s">
        <v>212</v>
      </c>
      <c r="K967" s="15" t="s">
        <v>107</v>
      </c>
      <c r="L967" s="15" t="s">
        <v>86</v>
      </c>
      <c r="M967" s="15">
        <v>40</v>
      </c>
      <c r="N967" s="191" t="s">
        <v>719</v>
      </c>
      <c r="O967" s="179" t="s">
        <v>723</v>
      </c>
      <c r="P967" s="179" t="s">
        <v>75</v>
      </c>
      <c r="Q967" s="179" t="s">
        <v>76</v>
      </c>
      <c r="R967" s="179" t="s">
        <v>77</v>
      </c>
      <c r="S967" s="200" t="s">
        <v>109</v>
      </c>
      <c r="T967" s="353">
        <f>+V967+Y967</f>
        <v>74899.960000000006</v>
      </c>
      <c r="U967" s="445">
        <f>T967</f>
        <v>74899.960000000006</v>
      </c>
      <c r="V967" s="189">
        <v>37449.980000000003</v>
      </c>
      <c r="W967" s="178" t="s">
        <v>98</v>
      </c>
      <c r="X967" s="178" t="s">
        <v>98</v>
      </c>
      <c r="Y967" s="189">
        <v>37449.980000000003</v>
      </c>
      <c r="Z967" s="178" t="s">
        <v>98</v>
      </c>
      <c r="AA967" s="178" t="s">
        <v>98</v>
      </c>
      <c r="AB967" s="189">
        <v>6072.97</v>
      </c>
      <c r="AC967" s="191" t="s">
        <v>149</v>
      </c>
      <c r="AD967" s="353">
        <f>+V967+Y967</f>
        <v>74899.960000000006</v>
      </c>
      <c r="AE967" s="178" t="s">
        <v>98</v>
      </c>
      <c r="AF967" s="178" t="s">
        <v>98</v>
      </c>
      <c r="AG967" s="191" t="s">
        <v>33</v>
      </c>
      <c r="AH967" s="191" t="s">
        <v>165</v>
      </c>
      <c r="AI967" s="191" t="s">
        <v>729</v>
      </c>
      <c r="AJ967" s="179"/>
    </row>
    <row r="968" spans="2:36" s="66" customFormat="1" ht="63" customHeight="1" x14ac:dyDescent="0.35">
      <c r="B968" s="180"/>
      <c r="C968" s="180"/>
      <c r="D968" s="180"/>
      <c r="E968" s="183"/>
      <c r="F968" s="166"/>
      <c r="G968" s="183"/>
      <c r="H968" s="180"/>
      <c r="I968" s="167"/>
      <c r="J968" s="12" t="s">
        <v>111</v>
      </c>
      <c r="K968" s="8" t="s">
        <v>715</v>
      </c>
      <c r="L968" s="12" t="s">
        <v>716</v>
      </c>
      <c r="M968" s="98" t="s">
        <v>717</v>
      </c>
      <c r="N968" s="192"/>
      <c r="O968" s="180"/>
      <c r="P968" s="180"/>
      <c r="Q968" s="180"/>
      <c r="R968" s="180"/>
      <c r="S968" s="201"/>
      <c r="T968" s="445"/>
      <c r="U968" s="445"/>
      <c r="V968" s="187"/>
      <c r="W968" s="197"/>
      <c r="X968" s="197"/>
      <c r="Y968" s="187"/>
      <c r="Z968" s="197"/>
      <c r="AA968" s="197"/>
      <c r="AB968" s="187"/>
      <c r="AC968" s="192"/>
      <c r="AD968" s="445"/>
      <c r="AE968" s="197"/>
      <c r="AF968" s="197"/>
      <c r="AG968" s="192"/>
      <c r="AH968" s="192"/>
      <c r="AI968" s="192"/>
      <c r="AJ968" s="180"/>
    </row>
    <row r="969" spans="2:36" s="66" customFormat="1" ht="67" customHeight="1" x14ac:dyDescent="0.35">
      <c r="B969" s="180"/>
      <c r="C969" s="180"/>
      <c r="D969" s="180"/>
      <c r="E969" s="183"/>
      <c r="F969" s="166"/>
      <c r="G969" s="183"/>
      <c r="H969" s="181"/>
      <c r="I969" s="167"/>
      <c r="J969" s="12" t="s">
        <v>127</v>
      </c>
      <c r="K969" s="8" t="s">
        <v>669</v>
      </c>
      <c r="L969" s="12" t="s">
        <v>716</v>
      </c>
      <c r="M969" s="15">
        <v>35</v>
      </c>
      <c r="N969" s="192"/>
      <c r="O969" s="180"/>
      <c r="P969" s="181"/>
      <c r="Q969" s="181"/>
      <c r="R969" s="181"/>
      <c r="S969" s="202"/>
      <c r="T969" s="446"/>
      <c r="U969" s="445"/>
      <c r="V969" s="187"/>
      <c r="W969" s="198"/>
      <c r="X969" s="198"/>
      <c r="Y969" s="187"/>
      <c r="Z969" s="198"/>
      <c r="AA969" s="198"/>
      <c r="AB969" s="188"/>
      <c r="AC969" s="193"/>
      <c r="AD969" s="446"/>
      <c r="AE969" s="198"/>
      <c r="AF969" s="198"/>
      <c r="AG969" s="193"/>
      <c r="AH969" s="193"/>
      <c r="AI969" s="193"/>
      <c r="AJ969" s="181"/>
    </row>
    <row r="970" spans="2:36" s="66" customFormat="1" ht="131.5" customHeight="1" x14ac:dyDescent="0.35">
      <c r="B970" s="179" t="s">
        <v>703</v>
      </c>
      <c r="C970" s="179" t="s">
        <v>774</v>
      </c>
      <c r="D970" s="179" t="s">
        <v>66</v>
      </c>
      <c r="E970" s="182" t="s">
        <v>802</v>
      </c>
      <c r="F970" s="166" t="s">
        <v>844</v>
      </c>
      <c r="G970" s="182" t="s">
        <v>697</v>
      </c>
      <c r="H970" s="179" t="s">
        <v>70</v>
      </c>
      <c r="I970" s="167" t="s">
        <v>79</v>
      </c>
      <c r="J970" s="30" t="s">
        <v>212</v>
      </c>
      <c r="K970" s="15" t="s">
        <v>107</v>
      </c>
      <c r="L970" s="15" t="s">
        <v>86</v>
      </c>
      <c r="M970" s="15">
        <v>40</v>
      </c>
      <c r="N970" s="191" t="s">
        <v>719</v>
      </c>
      <c r="O970" s="179" t="s">
        <v>724</v>
      </c>
      <c r="P970" s="179" t="s">
        <v>75</v>
      </c>
      <c r="Q970" s="179" t="s">
        <v>76</v>
      </c>
      <c r="R970" s="179" t="s">
        <v>77</v>
      </c>
      <c r="S970" s="200" t="s">
        <v>109</v>
      </c>
      <c r="T970" s="353">
        <f>+V970+Y970</f>
        <v>79593.16</v>
      </c>
      <c r="U970" s="353">
        <f>T970/2</f>
        <v>39796.58</v>
      </c>
      <c r="V970" s="189">
        <v>39796.58</v>
      </c>
      <c r="W970" s="178" t="s">
        <v>98</v>
      </c>
      <c r="X970" s="178" t="s">
        <v>98</v>
      </c>
      <c r="Y970" s="189">
        <v>39796.58</v>
      </c>
      <c r="Z970" s="178" t="s">
        <v>98</v>
      </c>
      <c r="AA970" s="178" t="s">
        <v>98</v>
      </c>
      <c r="AB970" s="189">
        <v>6453.5</v>
      </c>
      <c r="AC970" s="191" t="s">
        <v>149</v>
      </c>
      <c r="AD970" s="353">
        <f>+V970+Y970</f>
        <v>79593.16</v>
      </c>
      <c r="AE970" s="178" t="s">
        <v>98</v>
      </c>
      <c r="AF970" s="178" t="s">
        <v>98</v>
      </c>
      <c r="AG970" s="191" t="s">
        <v>33</v>
      </c>
      <c r="AH970" s="191" t="s">
        <v>165</v>
      </c>
      <c r="AI970" s="191" t="s">
        <v>729</v>
      </c>
      <c r="AJ970" s="179"/>
    </row>
    <row r="971" spans="2:36" s="66" customFormat="1" ht="80.5" customHeight="1" x14ac:dyDescent="0.35">
      <c r="B971" s="180"/>
      <c r="C971" s="180"/>
      <c r="D971" s="180"/>
      <c r="E971" s="183"/>
      <c r="F971" s="166"/>
      <c r="G971" s="183"/>
      <c r="H971" s="180"/>
      <c r="I971" s="167"/>
      <c r="J971" s="12" t="s">
        <v>111</v>
      </c>
      <c r="K971" s="8" t="s">
        <v>709</v>
      </c>
      <c r="L971" s="12" t="s">
        <v>710</v>
      </c>
      <c r="M971" s="97" t="s">
        <v>708</v>
      </c>
      <c r="N971" s="192"/>
      <c r="O971" s="180"/>
      <c r="P971" s="180"/>
      <c r="Q971" s="180"/>
      <c r="R971" s="180"/>
      <c r="S971" s="201"/>
      <c r="T971" s="445"/>
      <c r="U971" s="445"/>
      <c r="V971" s="187"/>
      <c r="W971" s="197"/>
      <c r="X971" s="197"/>
      <c r="Y971" s="187"/>
      <c r="Z971" s="197"/>
      <c r="AA971" s="197"/>
      <c r="AB971" s="187"/>
      <c r="AC971" s="192"/>
      <c r="AD971" s="445"/>
      <c r="AE971" s="197"/>
      <c r="AF971" s="197"/>
      <c r="AG971" s="192"/>
      <c r="AH971" s="192"/>
      <c r="AI971" s="192"/>
      <c r="AJ971" s="180"/>
    </row>
    <row r="972" spans="2:36" s="66" customFormat="1" ht="61.5" customHeight="1" x14ac:dyDescent="0.35">
      <c r="B972" s="181"/>
      <c r="C972" s="181"/>
      <c r="D972" s="181"/>
      <c r="E972" s="184"/>
      <c r="F972" s="166"/>
      <c r="G972" s="184"/>
      <c r="H972" s="181"/>
      <c r="I972" s="167"/>
      <c r="J972" s="12" t="s">
        <v>127</v>
      </c>
      <c r="K972" s="8" t="s">
        <v>669</v>
      </c>
      <c r="L972" s="12" t="s">
        <v>712</v>
      </c>
      <c r="M972" s="8">
        <v>37</v>
      </c>
      <c r="N972" s="193"/>
      <c r="O972" s="181"/>
      <c r="P972" s="181"/>
      <c r="Q972" s="181"/>
      <c r="R972" s="181"/>
      <c r="S972" s="202"/>
      <c r="T972" s="446"/>
      <c r="U972" s="446"/>
      <c r="V972" s="188"/>
      <c r="W972" s="198"/>
      <c r="X972" s="198"/>
      <c r="Y972" s="188"/>
      <c r="Z972" s="198"/>
      <c r="AA972" s="198"/>
      <c r="AB972" s="188"/>
      <c r="AC972" s="193"/>
      <c r="AD972" s="446"/>
      <c r="AE972" s="198"/>
      <c r="AF972" s="198"/>
      <c r="AG972" s="193"/>
      <c r="AH972" s="193"/>
      <c r="AI972" s="193"/>
      <c r="AJ972" s="181"/>
    </row>
    <row r="973" spans="2:36" s="66" customFormat="1" ht="124.5" customHeight="1" x14ac:dyDescent="0.35">
      <c r="B973" s="179" t="s">
        <v>704</v>
      </c>
      <c r="C973" s="179" t="s">
        <v>775</v>
      </c>
      <c r="D973" s="179" t="s">
        <v>66</v>
      </c>
      <c r="E973" s="182" t="s">
        <v>67</v>
      </c>
      <c r="F973" s="166" t="s">
        <v>844</v>
      </c>
      <c r="G973" s="182" t="s">
        <v>697</v>
      </c>
      <c r="H973" s="179" t="s">
        <v>70</v>
      </c>
      <c r="I973" s="167" t="s">
        <v>79</v>
      </c>
      <c r="J973" s="30" t="s">
        <v>212</v>
      </c>
      <c r="K973" s="15" t="s">
        <v>107</v>
      </c>
      <c r="L973" s="15" t="s">
        <v>86</v>
      </c>
      <c r="M973" s="15">
        <v>40</v>
      </c>
      <c r="N973" s="191" t="s">
        <v>719</v>
      </c>
      <c r="O973" s="179" t="s">
        <v>725</v>
      </c>
      <c r="P973" s="179" t="s">
        <v>75</v>
      </c>
      <c r="Q973" s="179" t="s">
        <v>76</v>
      </c>
      <c r="R973" s="179" t="s">
        <v>77</v>
      </c>
      <c r="S973" s="200" t="s">
        <v>109</v>
      </c>
      <c r="T973" s="353">
        <f>+V973+Y973</f>
        <v>96299.9</v>
      </c>
      <c r="U973" s="353">
        <f>T973</f>
        <v>96299.9</v>
      </c>
      <c r="V973" s="189">
        <v>48149.95</v>
      </c>
      <c r="W973" s="178" t="s">
        <v>98</v>
      </c>
      <c r="X973" s="178" t="s">
        <v>98</v>
      </c>
      <c r="Y973" s="189">
        <v>48149.95</v>
      </c>
      <c r="Z973" s="178" t="s">
        <v>98</v>
      </c>
      <c r="AA973" s="178" t="s">
        <v>98</v>
      </c>
      <c r="AB973" s="189">
        <v>7808.1</v>
      </c>
      <c r="AC973" s="191" t="s">
        <v>149</v>
      </c>
      <c r="AD973" s="353">
        <f>+V973+Y973</f>
        <v>96299.9</v>
      </c>
      <c r="AE973" s="178" t="s">
        <v>98</v>
      </c>
      <c r="AF973" s="178" t="s">
        <v>98</v>
      </c>
      <c r="AG973" s="191" t="s">
        <v>33</v>
      </c>
      <c r="AH973" s="191" t="s">
        <v>260</v>
      </c>
      <c r="AI973" s="191" t="s">
        <v>170</v>
      </c>
      <c r="AJ973" s="179"/>
    </row>
    <row r="974" spans="2:36" s="66" customFormat="1" ht="79.5" customHeight="1" x14ac:dyDescent="0.35">
      <c r="B974" s="180"/>
      <c r="C974" s="180"/>
      <c r="D974" s="180"/>
      <c r="E974" s="183"/>
      <c r="F974" s="166"/>
      <c r="G974" s="183"/>
      <c r="H974" s="180"/>
      <c r="I974" s="167"/>
      <c r="J974" s="12" t="s">
        <v>111</v>
      </c>
      <c r="K974" s="8" t="s">
        <v>709</v>
      </c>
      <c r="L974" s="12" t="s">
        <v>710</v>
      </c>
      <c r="M974" s="97" t="s">
        <v>718</v>
      </c>
      <c r="N974" s="192"/>
      <c r="O974" s="180"/>
      <c r="P974" s="180"/>
      <c r="Q974" s="180"/>
      <c r="R974" s="180"/>
      <c r="S974" s="201"/>
      <c r="T974" s="445"/>
      <c r="U974" s="445"/>
      <c r="V974" s="187"/>
      <c r="W974" s="197"/>
      <c r="X974" s="197"/>
      <c r="Y974" s="187"/>
      <c r="Z974" s="197"/>
      <c r="AA974" s="197"/>
      <c r="AB974" s="187"/>
      <c r="AC974" s="192"/>
      <c r="AD974" s="445"/>
      <c r="AE974" s="197"/>
      <c r="AF974" s="197"/>
      <c r="AG974" s="192"/>
      <c r="AH974" s="192"/>
      <c r="AI974" s="192"/>
      <c r="AJ974" s="180"/>
    </row>
    <row r="975" spans="2:36" s="66" customFormat="1" ht="52.5" customHeight="1" x14ac:dyDescent="0.35">
      <c r="B975" s="181"/>
      <c r="C975" s="181"/>
      <c r="D975" s="181"/>
      <c r="E975" s="184"/>
      <c r="F975" s="166"/>
      <c r="G975" s="184"/>
      <c r="H975" s="181"/>
      <c r="I975" s="167"/>
      <c r="J975" s="12" t="s">
        <v>127</v>
      </c>
      <c r="K975" s="8" t="s">
        <v>669</v>
      </c>
      <c r="L975" s="12" t="s">
        <v>712</v>
      </c>
      <c r="M975" s="8">
        <v>45</v>
      </c>
      <c r="N975" s="193"/>
      <c r="O975" s="181"/>
      <c r="P975" s="181"/>
      <c r="Q975" s="181"/>
      <c r="R975" s="181"/>
      <c r="S975" s="202"/>
      <c r="T975" s="446"/>
      <c r="U975" s="446"/>
      <c r="V975" s="188"/>
      <c r="W975" s="198"/>
      <c r="X975" s="198"/>
      <c r="Y975" s="188"/>
      <c r="Z975" s="198"/>
      <c r="AA975" s="198"/>
      <c r="AB975" s="188"/>
      <c r="AC975" s="193"/>
      <c r="AD975" s="446"/>
      <c r="AE975" s="198"/>
      <c r="AF975" s="198"/>
      <c r="AG975" s="193"/>
      <c r="AH975" s="193"/>
      <c r="AI975" s="193"/>
      <c r="AJ975" s="181"/>
    </row>
    <row r="976" spans="2:36" s="66" customFormat="1" ht="133.5" customHeight="1" x14ac:dyDescent="0.35">
      <c r="B976" s="179" t="s">
        <v>705</v>
      </c>
      <c r="C976" s="179" t="s">
        <v>772</v>
      </c>
      <c r="D976" s="179" t="s">
        <v>66</v>
      </c>
      <c r="E976" s="182" t="s">
        <v>67</v>
      </c>
      <c r="F976" s="166" t="s">
        <v>844</v>
      </c>
      <c r="G976" s="182" t="s">
        <v>697</v>
      </c>
      <c r="H976" s="179" t="s">
        <v>70</v>
      </c>
      <c r="I976" s="167" t="s">
        <v>79</v>
      </c>
      <c r="J976" s="30" t="s">
        <v>212</v>
      </c>
      <c r="K976" s="15" t="s">
        <v>107</v>
      </c>
      <c r="L976" s="15" t="s">
        <v>86</v>
      </c>
      <c r="M976" s="15">
        <v>40</v>
      </c>
      <c r="N976" s="191" t="s">
        <v>719</v>
      </c>
      <c r="O976" s="179" t="s">
        <v>726</v>
      </c>
      <c r="P976" s="179" t="s">
        <v>75</v>
      </c>
      <c r="Q976" s="179" t="s">
        <v>76</v>
      </c>
      <c r="R976" s="179" t="s">
        <v>77</v>
      </c>
      <c r="S976" s="200" t="s">
        <v>109</v>
      </c>
      <c r="T976" s="353">
        <f>+V976+Y976</f>
        <v>53499.9</v>
      </c>
      <c r="U976" s="338">
        <f>T976</f>
        <v>53499.9</v>
      </c>
      <c r="V976" s="189">
        <v>26749.95</v>
      </c>
      <c r="W976" s="178" t="s">
        <v>98</v>
      </c>
      <c r="X976" s="178" t="s">
        <v>98</v>
      </c>
      <c r="Y976" s="189">
        <v>26749.95</v>
      </c>
      <c r="Z976" s="178" t="s">
        <v>98</v>
      </c>
      <c r="AA976" s="178" t="s">
        <v>98</v>
      </c>
      <c r="AB976" s="189">
        <v>4337.83</v>
      </c>
      <c r="AC976" s="191" t="s">
        <v>149</v>
      </c>
      <c r="AD976" s="353">
        <f>+V976+Y976</f>
        <v>53499.9</v>
      </c>
      <c r="AE976" s="178" t="s">
        <v>98</v>
      </c>
      <c r="AF976" s="178" t="s">
        <v>98</v>
      </c>
      <c r="AG976" s="191" t="s">
        <v>33</v>
      </c>
      <c r="AH976" s="191" t="s">
        <v>260</v>
      </c>
      <c r="AI976" s="191" t="s">
        <v>170</v>
      </c>
      <c r="AJ976" s="179"/>
    </row>
    <row r="977" spans="2:36" s="66" customFormat="1" ht="59.15" customHeight="1" x14ac:dyDescent="0.35">
      <c r="B977" s="180"/>
      <c r="C977" s="180"/>
      <c r="D977" s="180"/>
      <c r="E977" s="183"/>
      <c r="F977" s="166"/>
      <c r="G977" s="183"/>
      <c r="H977" s="180"/>
      <c r="I977" s="167"/>
      <c r="J977" s="12" t="s">
        <v>111</v>
      </c>
      <c r="K977" s="8" t="s">
        <v>709</v>
      </c>
      <c r="L977" s="12" t="s">
        <v>710</v>
      </c>
      <c r="M977" s="97" t="s">
        <v>714</v>
      </c>
      <c r="N977" s="192"/>
      <c r="O977" s="180"/>
      <c r="P977" s="180"/>
      <c r="Q977" s="180"/>
      <c r="R977" s="180"/>
      <c r="S977" s="201"/>
      <c r="T977" s="445"/>
      <c r="U977" s="338"/>
      <c r="V977" s="187"/>
      <c r="W977" s="197"/>
      <c r="X977" s="197"/>
      <c r="Y977" s="187"/>
      <c r="Z977" s="197"/>
      <c r="AA977" s="197"/>
      <c r="AB977" s="187"/>
      <c r="AC977" s="192"/>
      <c r="AD977" s="445"/>
      <c r="AE977" s="197"/>
      <c r="AF977" s="197"/>
      <c r="AG977" s="192"/>
      <c r="AH977" s="192"/>
      <c r="AI977" s="192"/>
      <c r="AJ977" s="180"/>
    </row>
    <row r="978" spans="2:36" s="66" customFormat="1" ht="64.5" customHeight="1" x14ac:dyDescent="0.35">
      <c r="B978" s="181"/>
      <c r="C978" s="181"/>
      <c r="D978" s="181"/>
      <c r="E978" s="184"/>
      <c r="F978" s="166"/>
      <c r="G978" s="184"/>
      <c r="H978" s="181"/>
      <c r="I978" s="167"/>
      <c r="J978" s="12" t="s">
        <v>127</v>
      </c>
      <c r="K978" s="8" t="s">
        <v>669</v>
      </c>
      <c r="L978" s="12" t="s">
        <v>712</v>
      </c>
      <c r="M978" s="8">
        <v>25</v>
      </c>
      <c r="N978" s="193"/>
      <c r="O978" s="181"/>
      <c r="P978" s="181"/>
      <c r="Q978" s="181"/>
      <c r="R978" s="181"/>
      <c r="S978" s="202"/>
      <c r="T978" s="446"/>
      <c r="U978" s="338"/>
      <c r="V978" s="188"/>
      <c r="W978" s="198"/>
      <c r="X978" s="198"/>
      <c r="Y978" s="188"/>
      <c r="Z978" s="198"/>
      <c r="AA978" s="198"/>
      <c r="AB978" s="188"/>
      <c r="AC978" s="193"/>
      <c r="AD978" s="446"/>
      <c r="AE978" s="198"/>
      <c r="AF978" s="198"/>
      <c r="AG978" s="193"/>
      <c r="AH978" s="193"/>
      <c r="AI978" s="193"/>
      <c r="AJ978" s="181"/>
    </row>
    <row r="979" spans="2:36" s="66" customFormat="1" ht="131.5" customHeight="1" x14ac:dyDescent="0.35">
      <c r="B979" s="179" t="s">
        <v>706</v>
      </c>
      <c r="C979" s="179" t="s">
        <v>776</v>
      </c>
      <c r="D979" s="179" t="s">
        <v>66</v>
      </c>
      <c r="E979" s="182" t="s">
        <v>67</v>
      </c>
      <c r="F979" s="166" t="s">
        <v>844</v>
      </c>
      <c r="G979" s="182" t="s">
        <v>697</v>
      </c>
      <c r="H979" s="179" t="s">
        <v>70</v>
      </c>
      <c r="I979" s="167" t="s">
        <v>79</v>
      </c>
      <c r="J979" s="30" t="s">
        <v>212</v>
      </c>
      <c r="K979" s="15" t="s">
        <v>107</v>
      </c>
      <c r="L979" s="15" t="s">
        <v>86</v>
      </c>
      <c r="M979" s="15">
        <v>40</v>
      </c>
      <c r="N979" s="191" t="s">
        <v>719</v>
      </c>
      <c r="O979" s="179" t="s">
        <v>727</v>
      </c>
      <c r="P979" s="179" t="s">
        <v>75</v>
      </c>
      <c r="Q979" s="179" t="s">
        <v>76</v>
      </c>
      <c r="R979" s="179" t="s">
        <v>77</v>
      </c>
      <c r="S979" s="200" t="s">
        <v>109</v>
      </c>
      <c r="T979" s="353">
        <f>+V979+Y979</f>
        <v>74899.960000000006</v>
      </c>
      <c r="U979" s="445">
        <f>T979</f>
        <v>74899.960000000006</v>
      </c>
      <c r="V979" s="189">
        <v>37449.980000000003</v>
      </c>
      <c r="W979" s="178" t="s">
        <v>98</v>
      </c>
      <c r="X979" s="178" t="s">
        <v>98</v>
      </c>
      <c r="Y979" s="189">
        <v>37449.980000000003</v>
      </c>
      <c r="Z979" s="178" t="s">
        <v>98</v>
      </c>
      <c r="AA979" s="178" t="s">
        <v>98</v>
      </c>
      <c r="AB979" s="189">
        <v>6072.97</v>
      </c>
      <c r="AC979" s="191" t="s">
        <v>149</v>
      </c>
      <c r="AD979" s="353">
        <f>+V979+Y979</f>
        <v>74899.960000000006</v>
      </c>
      <c r="AE979" s="178" t="s">
        <v>98</v>
      </c>
      <c r="AF979" s="178" t="s">
        <v>98</v>
      </c>
      <c r="AG979" s="191" t="s">
        <v>33</v>
      </c>
      <c r="AH979" s="191" t="s">
        <v>260</v>
      </c>
      <c r="AI979" s="191" t="s">
        <v>170</v>
      </c>
      <c r="AJ979" s="179"/>
    </row>
    <row r="980" spans="2:36" s="66" customFormat="1" ht="72.75" customHeight="1" x14ac:dyDescent="0.35">
      <c r="B980" s="180"/>
      <c r="C980" s="180"/>
      <c r="D980" s="180"/>
      <c r="E980" s="183"/>
      <c r="F980" s="166"/>
      <c r="G980" s="183"/>
      <c r="H980" s="180"/>
      <c r="I980" s="167"/>
      <c r="J980" s="12" t="s">
        <v>111</v>
      </c>
      <c r="K980" s="8" t="s">
        <v>715</v>
      </c>
      <c r="L980" s="12" t="s">
        <v>716</v>
      </c>
      <c r="M980" s="98" t="s">
        <v>717</v>
      </c>
      <c r="N980" s="192"/>
      <c r="O980" s="180"/>
      <c r="P980" s="180"/>
      <c r="Q980" s="180"/>
      <c r="R980" s="180"/>
      <c r="S980" s="201"/>
      <c r="T980" s="445"/>
      <c r="U980" s="445"/>
      <c r="V980" s="187"/>
      <c r="W980" s="197"/>
      <c r="X980" s="197"/>
      <c r="Y980" s="187"/>
      <c r="Z980" s="197"/>
      <c r="AA980" s="197"/>
      <c r="AB980" s="187"/>
      <c r="AC980" s="192"/>
      <c r="AD980" s="445"/>
      <c r="AE980" s="197"/>
      <c r="AF980" s="197"/>
      <c r="AG980" s="192"/>
      <c r="AH980" s="192"/>
      <c r="AI980" s="192"/>
      <c r="AJ980" s="180"/>
    </row>
    <row r="981" spans="2:36" s="66" customFormat="1" ht="66.75" customHeight="1" x14ac:dyDescent="0.35">
      <c r="B981" s="180"/>
      <c r="C981" s="180"/>
      <c r="D981" s="180"/>
      <c r="E981" s="183"/>
      <c r="F981" s="166"/>
      <c r="G981" s="183"/>
      <c r="H981" s="181"/>
      <c r="I981" s="167"/>
      <c r="J981" s="12" t="s">
        <v>127</v>
      </c>
      <c r="K981" s="8" t="s">
        <v>669</v>
      </c>
      <c r="L981" s="12" t="s">
        <v>716</v>
      </c>
      <c r="M981" s="15">
        <v>35</v>
      </c>
      <c r="N981" s="192"/>
      <c r="O981" s="180"/>
      <c r="P981" s="181"/>
      <c r="Q981" s="181"/>
      <c r="R981" s="181"/>
      <c r="S981" s="202"/>
      <c r="T981" s="446"/>
      <c r="U981" s="445"/>
      <c r="V981" s="187"/>
      <c r="W981" s="198"/>
      <c r="X981" s="198"/>
      <c r="Y981" s="187"/>
      <c r="Z981" s="198"/>
      <c r="AA981" s="198"/>
      <c r="AB981" s="188"/>
      <c r="AC981" s="193"/>
      <c r="AD981" s="446"/>
      <c r="AE981" s="198"/>
      <c r="AF981" s="198"/>
      <c r="AG981" s="193"/>
      <c r="AH981" s="193"/>
      <c r="AI981" s="193"/>
      <c r="AJ981" s="181"/>
    </row>
    <row r="982" spans="2:36" s="66" customFormat="1" ht="126.65" customHeight="1" x14ac:dyDescent="0.35">
      <c r="B982" s="179" t="s">
        <v>707</v>
      </c>
      <c r="C982" s="179" t="s">
        <v>771</v>
      </c>
      <c r="D982" s="179" t="s">
        <v>66</v>
      </c>
      <c r="E982" s="182" t="s">
        <v>67</v>
      </c>
      <c r="F982" s="166" t="s">
        <v>844</v>
      </c>
      <c r="G982" s="182" t="s">
        <v>697</v>
      </c>
      <c r="H982" s="179" t="s">
        <v>70</v>
      </c>
      <c r="I982" s="179" t="s">
        <v>98</v>
      </c>
      <c r="J982" s="30" t="s">
        <v>212</v>
      </c>
      <c r="K982" s="15" t="s">
        <v>107</v>
      </c>
      <c r="L982" s="15" t="s">
        <v>86</v>
      </c>
      <c r="M982" s="15">
        <v>40</v>
      </c>
      <c r="N982" s="191" t="s">
        <v>719</v>
      </c>
      <c r="O982" s="179" t="s">
        <v>728</v>
      </c>
      <c r="P982" s="179" t="s">
        <v>75</v>
      </c>
      <c r="Q982" s="179" t="s">
        <v>76</v>
      </c>
      <c r="R982" s="179" t="s">
        <v>77</v>
      </c>
      <c r="S982" s="200" t="s">
        <v>109</v>
      </c>
      <c r="T982" s="353">
        <f>+V982+Y982</f>
        <v>39796.58</v>
      </c>
      <c r="U982" s="353">
        <f>T982</f>
        <v>39796.58</v>
      </c>
      <c r="V982" s="189">
        <v>19898.29</v>
      </c>
      <c r="W982" s="178" t="s">
        <v>98</v>
      </c>
      <c r="X982" s="178" t="s">
        <v>98</v>
      </c>
      <c r="Y982" s="189">
        <v>19898.29</v>
      </c>
      <c r="Z982" s="178" t="s">
        <v>98</v>
      </c>
      <c r="AA982" s="178" t="s">
        <v>98</v>
      </c>
      <c r="AB982" s="189">
        <v>3226.75</v>
      </c>
      <c r="AC982" s="191" t="s">
        <v>149</v>
      </c>
      <c r="AD982" s="353">
        <f>+V982+Y982</f>
        <v>39796.58</v>
      </c>
      <c r="AE982" s="178" t="s">
        <v>98</v>
      </c>
      <c r="AF982" s="178" t="s">
        <v>98</v>
      </c>
      <c r="AG982" s="191" t="s">
        <v>33</v>
      </c>
      <c r="AH982" s="191" t="s">
        <v>260</v>
      </c>
      <c r="AI982" s="191" t="s">
        <v>170</v>
      </c>
      <c r="AJ982" s="179"/>
    </row>
    <row r="983" spans="2:36" s="66" customFormat="1" ht="68.25" customHeight="1" x14ac:dyDescent="0.35">
      <c r="B983" s="180"/>
      <c r="C983" s="180"/>
      <c r="D983" s="180"/>
      <c r="E983" s="183"/>
      <c r="F983" s="166"/>
      <c r="G983" s="183"/>
      <c r="H983" s="180"/>
      <c r="I983" s="180"/>
      <c r="J983" s="12" t="s">
        <v>111</v>
      </c>
      <c r="K983" s="8" t="s">
        <v>709</v>
      </c>
      <c r="L983" s="12" t="s">
        <v>710</v>
      </c>
      <c r="M983" s="97" t="s">
        <v>714</v>
      </c>
      <c r="N983" s="192"/>
      <c r="O983" s="180"/>
      <c r="P983" s="180"/>
      <c r="Q983" s="180"/>
      <c r="R983" s="180"/>
      <c r="S983" s="201"/>
      <c r="T983" s="445"/>
      <c r="U983" s="445"/>
      <c r="V983" s="187"/>
      <c r="W983" s="197"/>
      <c r="X983" s="197"/>
      <c r="Y983" s="187"/>
      <c r="Z983" s="197"/>
      <c r="AA983" s="197"/>
      <c r="AB983" s="187"/>
      <c r="AC983" s="192"/>
      <c r="AD983" s="445"/>
      <c r="AE983" s="197"/>
      <c r="AF983" s="197"/>
      <c r="AG983" s="192"/>
      <c r="AH983" s="192"/>
      <c r="AI983" s="192"/>
      <c r="AJ983" s="180"/>
    </row>
    <row r="984" spans="2:36" s="66" customFormat="1" ht="54.75" customHeight="1" x14ac:dyDescent="0.35">
      <c r="B984" s="181"/>
      <c r="C984" s="181"/>
      <c r="D984" s="181"/>
      <c r="E984" s="184"/>
      <c r="F984" s="166"/>
      <c r="G984" s="184"/>
      <c r="H984" s="181"/>
      <c r="I984" s="181"/>
      <c r="J984" s="12" t="s">
        <v>127</v>
      </c>
      <c r="K984" s="8" t="s">
        <v>669</v>
      </c>
      <c r="L984" s="12" t="s">
        <v>712</v>
      </c>
      <c r="M984" s="51">
        <v>18</v>
      </c>
      <c r="N984" s="193"/>
      <c r="O984" s="181"/>
      <c r="P984" s="181"/>
      <c r="Q984" s="181"/>
      <c r="R984" s="181"/>
      <c r="S984" s="202"/>
      <c r="T984" s="446"/>
      <c r="U984" s="446"/>
      <c r="V984" s="188"/>
      <c r="W984" s="198"/>
      <c r="X984" s="198"/>
      <c r="Y984" s="188"/>
      <c r="Z984" s="198"/>
      <c r="AA984" s="198"/>
      <c r="AB984" s="188"/>
      <c r="AC984" s="193"/>
      <c r="AD984" s="446"/>
      <c r="AE984" s="198"/>
      <c r="AF984" s="198"/>
      <c r="AG984" s="193"/>
      <c r="AH984" s="193"/>
      <c r="AI984" s="193"/>
      <c r="AJ984" s="181"/>
    </row>
    <row r="985" spans="2:36" s="77" customFormat="1" ht="52" customHeight="1" x14ac:dyDescent="0.3">
      <c r="B985" s="167" t="s">
        <v>1030</v>
      </c>
      <c r="C985" s="177" t="s">
        <v>390</v>
      </c>
      <c r="D985" s="177" t="s">
        <v>66</v>
      </c>
      <c r="E985" s="259" t="s">
        <v>67</v>
      </c>
      <c r="F985" s="259" t="s">
        <v>845</v>
      </c>
      <c r="G985" s="259" t="s">
        <v>69</v>
      </c>
      <c r="H985" s="177" t="s">
        <v>70</v>
      </c>
      <c r="I985" s="177" t="s">
        <v>79</v>
      </c>
      <c r="J985" s="21" t="s">
        <v>113</v>
      </c>
      <c r="K985" s="29" t="s">
        <v>114</v>
      </c>
      <c r="L985" s="29" t="s">
        <v>115</v>
      </c>
      <c r="M985" s="29">
        <v>1</v>
      </c>
      <c r="N985" s="176" t="s">
        <v>108</v>
      </c>
      <c r="O985" s="177" t="s">
        <v>388</v>
      </c>
      <c r="P985" s="177" t="s">
        <v>75</v>
      </c>
      <c r="Q985" s="177" t="s">
        <v>76</v>
      </c>
      <c r="R985" s="323" t="s">
        <v>77</v>
      </c>
      <c r="S985" s="323" t="s">
        <v>109</v>
      </c>
      <c r="T985" s="245">
        <f>V985+Y985</f>
        <v>75970</v>
      </c>
      <c r="U985" s="245">
        <f>T985/M986</f>
        <v>75970</v>
      </c>
      <c r="V985" s="324">
        <v>37985</v>
      </c>
      <c r="W985" s="324" t="s">
        <v>79</v>
      </c>
      <c r="X985" s="324" t="s">
        <v>79</v>
      </c>
      <c r="Y985" s="324">
        <v>37985</v>
      </c>
      <c r="Z985" s="324" t="s">
        <v>79</v>
      </c>
      <c r="AA985" s="324" t="s">
        <v>79</v>
      </c>
      <c r="AB985" s="324">
        <v>6159.73</v>
      </c>
      <c r="AC985" s="176" t="s">
        <v>80</v>
      </c>
      <c r="AD985" s="366">
        <f>V985+Y985</f>
        <v>75970</v>
      </c>
      <c r="AE985" s="366" t="s">
        <v>79</v>
      </c>
      <c r="AF985" s="176" t="s">
        <v>79</v>
      </c>
      <c r="AG985" s="176" t="s">
        <v>33</v>
      </c>
      <c r="AH985" s="176" t="s">
        <v>150</v>
      </c>
      <c r="AI985" s="176" t="s">
        <v>162</v>
      </c>
      <c r="AJ985" s="176"/>
    </row>
    <row r="986" spans="2:36" s="77" customFormat="1" ht="102.65" customHeight="1" x14ac:dyDescent="0.3">
      <c r="B986" s="167"/>
      <c r="C986" s="177"/>
      <c r="D986" s="177"/>
      <c r="E986" s="259"/>
      <c r="F986" s="259"/>
      <c r="G986" s="259"/>
      <c r="H986" s="177"/>
      <c r="I986" s="177"/>
      <c r="J986" s="21" t="s">
        <v>116</v>
      </c>
      <c r="K986" s="29" t="s">
        <v>117</v>
      </c>
      <c r="L986" s="29" t="s">
        <v>85</v>
      </c>
      <c r="M986" s="29">
        <v>1</v>
      </c>
      <c r="N986" s="176"/>
      <c r="O986" s="177"/>
      <c r="P986" s="177"/>
      <c r="Q986" s="177"/>
      <c r="R986" s="323"/>
      <c r="S986" s="323"/>
      <c r="T986" s="245"/>
      <c r="U986" s="245"/>
      <c r="V986" s="324"/>
      <c r="W986" s="324"/>
      <c r="X986" s="324"/>
      <c r="Y986" s="324"/>
      <c r="Z986" s="324"/>
      <c r="AA986" s="324"/>
      <c r="AB986" s="324"/>
      <c r="AC986" s="176"/>
      <c r="AD986" s="366"/>
      <c r="AE986" s="366"/>
      <c r="AF986" s="177"/>
      <c r="AG986" s="176"/>
      <c r="AH986" s="176"/>
      <c r="AI986" s="176"/>
      <c r="AJ986" s="177"/>
    </row>
    <row r="987" spans="2:36" s="77" customFormat="1" ht="74.150000000000006" customHeight="1" x14ac:dyDescent="0.3">
      <c r="B987" s="167"/>
      <c r="C987" s="177"/>
      <c r="D987" s="177"/>
      <c r="E987" s="259"/>
      <c r="F987" s="259"/>
      <c r="G987" s="259"/>
      <c r="H987" s="177"/>
      <c r="I987" s="177"/>
      <c r="J987" s="21" t="s">
        <v>213</v>
      </c>
      <c r="K987" s="29" t="s">
        <v>118</v>
      </c>
      <c r="L987" s="29" t="s">
        <v>119</v>
      </c>
      <c r="M987" s="29">
        <v>1</v>
      </c>
      <c r="N987" s="176"/>
      <c r="O987" s="177"/>
      <c r="P987" s="177"/>
      <c r="Q987" s="177"/>
      <c r="R987" s="323"/>
      <c r="S987" s="323"/>
      <c r="T987" s="245"/>
      <c r="U987" s="245"/>
      <c r="V987" s="324"/>
      <c r="W987" s="324"/>
      <c r="X987" s="324"/>
      <c r="Y987" s="324"/>
      <c r="Z987" s="324"/>
      <c r="AA987" s="324"/>
      <c r="AB987" s="324"/>
      <c r="AC987" s="176"/>
      <c r="AD987" s="366"/>
      <c r="AE987" s="366"/>
      <c r="AF987" s="177"/>
      <c r="AG987" s="176"/>
      <c r="AH987" s="176"/>
      <c r="AI987" s="176"/>
      <c r="AJ987" s="177"/>
    </row>
    <row r="988" spans="2:36" s="77" customFormat="1" ht="56.15" customHeight="1" x14ac:dyDescent="0.3">
      <c r="B988" s="167"/>
      <c r="C988" s="177"/>
      <c r="D988" s="177"/>
      <c r="E988" s="259"/>
      <c r="F988" s="259"/>
      <c r="G988" s="259"/>
      <c r="H988" s="177"/>
      <c r="I988" s="177"/>
      <c r="J988" s="21" t="s">
        <v>120</v>
      </c>
      <c r="K988" s="29" t="s">
        <v>121</v>
      </c>
      <c r="L988" s="29" t="s">
        <v>119</v>
      </c>
      <c r="M988" s="61">
        <v>1</v>
      </c>
      <c r="N988" s="176"/>
      <c r="O988" s="177"/>
      <c r="P988" s="177"/>
      <c r="Q988" s="177"/>
      <c r="R988" s="323"/>
      <c r="S988" s="323"/>
      <c r="T988" s="245"/>
      <c r="U988" s="245"/>
      <c r="V988" s="324"/>
      <c r="W988" s="324"/>
      <c r="X988" s="324"/>
      <c r="Y988" s="324"/>
      <c r="Z988" s="324"/>
      <c r="AA988" s="324"/>
      <c r="AB988" s="324"/>
      <c r="AC988" s="176"/>
      <c r="AD988" s="366"/>
      <c r="AE988" s="366"/>
      <c r="AF988" s="177"/>
      <c r="AG988" s="176"/>
      <c r="AH988" s="176"/>
      <c r="AI988" s="176"/>
      <c r="AJ988" s="177"/>
    </row>
    <row r="989" spans="2:36" s="77" customFormat="1" ht="52" customHeight="1" x14ac:dyDescent="0.3">
      <c r="B989" s="167" t="s">
        <v>1031</v>
      </c>
      <c r="C989" s="177" t="s">
        <v>389</v>
      </c>
      <c r="D989" s="177" t="s">
        <v>66</v>
      </c>
      <c r="E989" s="259" t="s">
        <v>67</v>
      </c>
      <c r="F989" s="259" t="s">
        <v>845</v>
      </c>
      <c r="G989" s="259" t="s">
        <v>69</v>
      </c>
      <c r="H989" s="177" t="s">
        <v>70</v>
      </c>
      <c r="I989" s="177" t="s">
        <v>79</v>
      </c>
      <c r="J989" s="21" t="s">
        <v>113</v>
      </c>
      <c r="K989" s="29" t="s">
        <v>114</v>
      </c>
      <c r="L989" s="29" t="s">
        <v>115</v>
      </c>
      <c r="M989" s="29">
        <v>1</v>
      </c>
      <c r="N989" s="176" t="s">
        <v>108</v>
      </c>
      <c r="O989" s="177" t="s">
        <v>388</v>
      </c>
      <c r="P989" s="177" t="s">
        <v>75</v>
      </c>
      <c r="Q989" s="177" t="s">
        <v>76</v>
      </c>
      <c r="R989" s="323" t="s">
        <v>77</v>
      </c>
      <c r="S989" s="323" t="s">
        <v>109</v>
      </c>
      <c r="T989" s="245">
        <f>V989+Y989</f>
        <v>75970</v>
      </c>
      <c r="U989" s="245">
        <f>T989/M990</f>
        <v>75970</v>
      </c>
      <c r="V989" s="324">
        <v>37985</v>
      </c>
      <c r="W989" s="324" t="s">
        <v>79</v>
      </c>
      <c r="X989" s="324" t="s">
        <v>79</v>
      </c>
      <c r="Y989" s="324">
        <v>37985</v>
      </c>
      <c r="Z989" s="324" t="s">
        <v>79</v>
      </c>
      <c r="AA989" s="324" t="s">
        <v>79</v>
      </c>
      <c r="AB989" s="324">
        <v>6159.73</v>
      </c>
      <c r="AC989" s="176" t="s">
        <v>80</v>
      </c>
      <c r="AD989" s="366">
        <f>V989+Y989</f>
        <v>75970</v>
      </c>
      <c r="AE989" s="366" t="s">
        <v>79</v>
      </c>
      <c r="AF989" s="176" t="s">
        <v>79</v>
      </c>
      <c r="AG989" s="176" t="s">
        <v>33</v>
      </c>
      <c r="AH989" s="176" t="s">
        <v>150</v>
      </c>
      <c r="AI989" s="176" t="s">
        <v>161</v>
      </c>
      <c r="AJ989" s="176"/>
    </row>
    <row r="990" spans="2:36" s="77" customFormat="1" ht="85" customHeight="1" x14ac:dyDescent="0.3">
      <c r="B990" s="167"/>
      <c r="C990" s="177"/>
      <c r="D990" s="177"/>
      <c r="E990" s="259"/>
      <c r="F990" s="259"/>
      <c r="G990" s="259"/>
      <c r="H990" s="177"/>
      <c r="I990" s="177"/>
      <c r="J990" s="21" t="s">
        <v>116</v>
      </c>
      <c r="K990" s="29" t="s">
        <v>117</v>
      </c>
      <c r="L990" s="29" t="s">
        <v>85</v>
      </c>
      <c r="M990" s="29">
        <v>1</v>
      </c>
      <c r="N990" s="176"/>
      <c r="O990" s="177"/>
      <c r="P990" s="177"/>
      <c r="Q990" s="177"/>
      <c r="R990" s="323"/>
      <c r="S990" s="323"/>
      <c r="T990" s="245"/>
      <c r="U990" s="245"/>
      <c r="V990" s="324"/>
      <c r="W990" s="324"/>
      <c r="X990" s="324"/>
      <c r="Y990" s="324"/>
      <c r="Z990" s="324"/>
      <c r="AA990" s="324"/>
      <c r="AB990" s="324"/>
      <c r="AC990" s="176"/>
      <c r="AD990" s="366"/>
      <c r="AE990" s="366"/>
      <c r="AF990" s="177"/>
      <c r="AG990" s="176"/>
      <c r="AH990" s="176"/>
      <c r="AI990" s="176"/>
      <c r="AJ990" s="177"/>
    </row>
    <row r="991" spans="2:36" s="77" customFormat="1" ht="81" customHeight="1" x14ac:dyDescent="0.3">
      <c r="B991" s="167"/>
      <c r="C991" s="177"/>
      <c r="D991" s="177"/>
      <c r="E991" s="259"/>
      <c r="F991" s="259"/>
      <c r="G991" s="259"/>
      <c r="H991" s="177"/>
      <c r="I991" s="177"/>
      <c r="J991" s="21" t="s">
        <v>213</v>
      </c>
      <c r="K991" s="29" t="s">
        <v>118</v>
      </c>
      <c r="L991" s="29" t="s">
        <v>119</v>
      </c>
      <c r="M991" s="29">
        <v>1</v>
      </c>
      <c r="N991" s="176"/>
      <c r="O991" s="177"/>
      <c r="P991" s="177"/>
      <c r="Q991" s="177"/>
      <c r="R991" s="323"/>
      <c r="S991" s="323"/>
      <c r="T991" s="245"/>
      <c r="U991" s="245"/>
      <c r="V991" s="324"/>
      <c r="W991" s="324"/>
      <c r="X991" s="324"/>
      <c r="Y991" s="324"/>
      <c r="Z991" s="324"/>
      <c r="AA991" s="324"/>
      <c r="AB991" s="324"/>
      <c r="AC991" s="176"/>
      <c r="AD991" s="366"/>
      <c r="AE991" s="366"/>
      <c r="AF991" s="177"/>
      <c r="AG991" s="176"/>
      <c r="AH991" s="176"/>
      <c r="AI991" s="176"/>
      <c r="AJ991" s="177"/>
    </row>
    <row r="992" spans="2:36" s="77" customFormat="1" ht="64" customHeight="1" x14ac:dyDescent="0.3">
      <c r="B992" s="167"/>
      <c r="C992" s="177"/>
      <c r="D992" s="177"/>
      <c r="E992" s="259"/>
      <c r="F992" s="259"/>
      <c r="G992" s="259"/>
      <c r="H992" s="177"/>
      <c r="I992" s="177"/>
      <c r="J992" s="21" t="s">
        <v>120</v>
      </c>
      <c r="K992" s="29" t="s">
        <v>121</v>
      </c>
      <c r="L992" s="29" t="s">
        <v>119</v>
      </c>
      <c r="M992" s="61">
        <v>1</v>
      </c>
      <c r="N992" s="176"/>
      <c r="O992" s="177"/>
      <c r="P992" s="177"/>
      <c r="Q992" s="177"/>
      <c r="R992" s="323"/>
      <c r="S992" s="323"/>
      <c r="T992" s="245"/>
      <c r="U992" s="245"/>
      <c r="V992" s="324"/>
      <c r="W992" s="324"/>
      <c r="X992" s="324"/>
      <c r="Y992" s="324"/>
      <c r="Z992" s="324"/>
      <c r="AA992" s="324"/>
      <c r="AB992" s="324"/>
      <c r="AC992" s="176"/>
      <c r="AD992" s="366"/>
      <c r="AE992" s="366"/>
      <c r="AF992" s="177"/>
      <c r="AG992" s="176"/>
      <c r="AH992" s="176"/>
      <c r="AI992" s="176"/>
      <c r="AJ992" s="177"/>
    </row>
    <row r="993" spans="2:36" s="66" customFormat="1" ht="123" customHeight="1" x14ac:dyDescent="0.35">
      <c r="B993" s="179" t="s">
        <v>391</v>
      </c>
      <c r="C993" s="179" t="s">
        <v>392</v>
      </c>
      <c r="D993" s="179" t="s">
        <v>106</v>
      </c>
      <c r="E993" s="182" t="s">
        <v>67</v>
      </c>
      <c r="F993" s="194" t="s">
        <v>844</v>
      </c>
      <c r="G993" s="182" t="s">
        <v>147</v>
      </c>
      <c r="H993" s="199" t="s">
        <v>70</v>
      </c>
      <c r="I993" s="199" t="s">
        <v>79</v>
      </c>
      <c r="J993" s="12" t="s">
        <v>212</v>
      </c>
      <c r="K993" s="8" t="s">
        <v>107</v>
      </c>
      <c r="L993" s="8" t="s">
        <v>86</v>
      </c>
      <c r="M993" s="8">
        <v>40</v>
      </c>
      <c r="N993" s="206" t="s">
        <v>108</v>
      </c>
      <c r="O993" s="179" t="s">
        <v>393</v>
      </c>
      <c r="P993" s="179" t="s">
        <v>75</v>
      </c>
      <c r="Q993" s="179" t="s">
        <v>76</v>
      </c>
      <c r="R993" s="200" t="s">
        <v>77</v>
      </c>
      <c r="S993" s="200" t="s">
        <v>109</v>
      </c>
      <c r="T993" s="203">
        <f>V993+Y993</f>
        <v>256800</v>
      </c>
      <c r="U993" s="203">
        <f>T993/M994</f>
        <v>85600</v>
      </c>
      <c r="V993" s="178">
        <v>128400</v>
      </c>
      <c r="W993" s="178" t="s">
        <v>79</v>
      </c>
      <c r="X993" s="178" t="s">
        <v>79</v>
      </c>
      <c r="Y993" s="178">
        <v>128400</v>
      </c>
      <c r="Z993" s="178" t="s">
        <v>98</v>
      </c>
      <c r="AA993" s="178" t="s">
        <v>79</v>
      </c>
      <c r="AB993" s="178">
        <v>20821.63</v>
      </c>
      <c r="AC993" s="191" t="s">
        <v>149</v>
      </c>
      <c r="AD993" s="189">
        <f>V993+Y993</f>
        <v>256800</v>
      </c>
      <c r="AE993" s="189" t="s">
        <v>79</v>
      </c>
      <c r="AF993" s="191" t="s">
        <v>79</v>
      </c>
      <c r="AG993" s="191" t="s">
        <v>33</v>
      </c>
      <c r="AH993" s="206" t="s">
        <v>150</v>
      </c>
      <c r="AI993" s="191" t="s">
        <v>162</v>
      </c>
      <c r="AJ993" s="191"/>
    </row>
    <row r="994" spans="2:36" s="66" customFormat="1" ht="86.15" customHeight="1" x14ac:dyDescent="0.35">
      <c r="B994" s="180"/>
      <c r="C994" s="180"/>
      <c r="D994" s="180"/>
      <c r="E994" s="183"/>
      <c r="F994" s="183"/>
      <c r="G994" s="183"/>
      <c r="H994" s="180"/>
      <c r="I994" s="180"/>
      <c r="J994" s="12" t="s">
        <v>111</v>
      </c>
      <c r="K994" s="8" t="s">
        <v>112</v>
      </c>
      <c r="L994" s="8" t="s">
        <v>85</v>
      </c>
      <c r="M994" s="8">
        <v>3</v>
      </c>
      <c r="N994" s="192"/>
      <c r="O994" s="180"/>
      <c r="P994" s="180"/>
      <c r="Q994" s="180"/>
      <c r="R994" s="201"/>
      <c r="S994" s="201"/>
      <c r="T994" s="204"/>
      <c r="U994" s="204"/>
      <c r="V994" s="197"/>
      <c r="W994" s="197"/>
      <c r="X994" s="197"/>
      <c r="Y994" s="197"/>
      <c r="Z994" s="197"/>
      <c r="AA994" s="197"/>
      <c r="AB994" s="197"/>
      <c r="AC994" s="192"/>
      <c r="AD994" s="187"/>
      <c r="AE994" s="187"/>
      <c r="AF994" s="180"/>
      <c r="AG994" s="192"/>
      <c r="AH994" s="192"/>
      <c r="AI994" s="192"/>
      <c r="AJ994" s="180"/>
    </row>
    <row r="995" spans="2:36" s="66" customFormat="1" ht="59.15" customHeight="1" x14ac:dyDescent="0.35">
      <c r="B995" s="181"/>
      <c r="C995" s="181"/>
      <c r="D995" s="181"/>
      <c r="E995" s="184"/>
      <c r="F995" s="184"/>
      <c r="G995" s="184"/>
      <c r="H995" s="181"/>
      <c r="I995" s="181"/>
      <c r="J995" s="12" t="s">
        <v>127</v>
      </c>
      <c r="K995" s="8" t="s">
        <v>128</v>
      </c>
      <c r="L995" s="8" t="s">
        <v>85</v>
      </c>
      <c r="M995" s="53">
        <v>111</v>
      </c>
      <c r="N995" s="193"/>
      <c r="O995" s="181"/>
      <c r="P995" s="181"/>
      <c r="Q995" s="181"/>
      <c r="R995" s="202"/>
      <c r="S995" s="202"/>
      <c r="T995" s="205"/>
      <c r="U995" s="205"/>
      <c r="V995" s="198"/>
      <c r="W995" s="198"/>
      <c r="X995" s="198"/>
      <c r="Y995" s="198"/>
      <c r="Z995" s="198"/>
      <c r="AA995" s="198"/>
      <c r="AB995" s="198"/>
      <c r="AC995" s="193"/>
      <c r="AD995" s="188"/>
      <c r="AE995" s="188"/>
      <c r="AF995" s="181"/>
      <c r="AG995" s="193"/>
      <c r="AH995" s="193"/>
      <c r="AI995" s="193"/>
      <c r="AJ995" s="181"/>
    </row>
    <row r="996" spans="2:36" s="66" customFormat="1" ht="132" customHeight="1" x14ac:dyDescent="0.35">
      <c r="B996" s="167" t="s">
        <v>394</v>
      </c>
      <c r="C996" s="167" t="s">
        <v>395</v>
      </c>
      <c r="D996" s="167" t="s">
        <v>106</v>
      </c>
      <c r="E996" s="166" t="s">
        <v>67</v>
      </c>
      <c r="F996" s="166" t="s">
        <v>844</v>
      </c>
      <c r="G996" s="166" t="s">
        <v>147</v>
      </c>
      <c r="H996" s="167" t="s">
        <v>70</v>
      </c>
      <c r="I996" s="167" t="s">
        <v>79</v>
      </c>
      <c r="J996" s="12" t="s">
        <v>212</v>
      </c>
      <c r="K996" s="8" t="s">
        <v>107</v>
      </c>
      <c r="L996" s="8" t="s">
        <v>86</v>
      </c>
      <c r="M996" s="8">
        <v>40</v>
      </c>
      <c r="N996" s="168" t="s">
        <v>108</v>
      </c>
      <c r="O996" s="167" t="s">
        <v>396</v>
      </c>
      <c r="P996" s="167" t="s">
        <v>75</v>
      </c>
      <c r="Q996" s="167" t="s">
        <v>76</v>
      </c>
      <c r="R996" s="170" t="s">
        <v>77</v>
      </c>
      <c r="S996" s="170" t="s">
        <v>109</v>
      </c>
      <c r="T996" s="171">
        <f>V996+Y996</f>
        <v>129826.66</v>
      </c>
      <c r="U996" s="171">
        <f>T996/M997</f>
        <v>64913.33</v>
      </c>
      <c r="V996" s="178">
        <v>64913.33</v>
      </c>
      <c r="W996" s="173" t="s">
        <v>79</v>
      </c>
      <c r="X996" s="173" t="s">
        <v>79</v>
      </c>
      <c r="Y996" s="173">
        <v>64913.33</v>
      </c>
      <c r="Z996" s="173" t="s">
        <v>98</v>
      </c>
      <c r="AA996" s="173" t="s">
        <v>79</v>
      </c>
      <c r="AB996" s="173">
        <v>10526.49</v>
      </c>
      <c r="AC996" s="168" t="s">
        <v>149</v>
      </c>
      <c r="AD996" s="175">
        <f>V996+Y996</f>
        <v>129826.66</v>
      </c>
      <c r="AE996" s="175" t="s">
        <v>79</v>
      </c>
      <c r="AF996" s="168" t="s">
        <v>79</v>
      </c>
      <c r="AG996" s="168" t="s">
        <v>33</v>
      </c>
      <c r="AH996" s="168" t="s">
        <v>150</v>
      </c>
      <c r="AI996" s="168" t="s">
        <v>161</v>
      </c>
      <c r="AJ996" s="168"/>
    </row>
    <row r="997" spans="2:36" s="66" customFormat="1" ht="86.15" customHeight="1" x14ac:dyDescent="0.35">
      <c r="B997" s="167"/>
      <c r="C997" s="167"/>
      <c r="D997" s="167"/>
      <c r="E997" s="166"/>
      <c r="F997" s="166"/>
      <c r="G997" s="166"/>
      <c r="H997" s="167"/>
      <c r="I997" s="167"/>
      <c r="J997" s="12" t="s">
        <v>111</v>
      </c>
      <c r="K997" s="8" t="s">
        <v>112</v>
      </c>
      <c r="L997" s="8" t="s">
        <v>85</v>
      </c>
      <c r="M997" s="8">
        <v>2</v>
      </c>
      <c r="N997" s="168"/>
      <c r="O997" s="167"/>
      <c r="P997" s="167"/>
      <c r="Q997" s="167"/>
      <c r="R997" s="170"/>
      <c r="S997" s="170"/>
      <c r="T997" s="171"/>
      <c r="U997" s="171"/>
      <c r="V997" s="197"/>
      <c r="W997" s="173"/>
      <c r="X997" s="173"/>
      <c r="Y997" s="173"/>
      <c r="Z997" s="173"/>
      <c r="AA997" s="173"/>
      <c r="AB997" s="173"/>
      <c r="AC997" s="168"/>
      <c r="AD997" s="175"/>
      <c r="AE997" s="175"/>
      <c r="AF997" s="167"/>
      <c r="AG997" s="168"/>
      <c r="AH997" s="168"/>
      <c r="AI997" s="168"/>
      <c r="AJ997" s="167"/>
    </row>
    <row r="998" spans="2:36" s="66" customFormat="1" ht="59.15" customHeight="1" x14ac:dyDescent="0.35">
      <c r="B998" s="167"/>
      <c r="C998" s="167"/>
      <c r="D998" s="167"/>
      <c r="E998" s="166"/>
      <c r="F998" s="166"/>
      <c r="G998" s="166"/>
      <c r="H998" s="167"/>
      <c r="I998" s="167"/>
      <c r="J998" s="12" t="s">
        <v>127</v>
      </c>
      <c r="K998" s="8" t="s">
        <v>128</v>
      </c>
      <c r="L998" s="8" t="s">
        <v>85</v>
      </c>
      <c r="M998" s="53">
        <v>72</v>
      </c>
      <c r="N998" s="168"/>
      <c r="O998" s="167"/>
      <c r="P998" s="167"/>
      <c r="Q998" s="167"/>
      <c r="R998" s="170"/>
      <c r="S998" s="170"/>
      <c r="T998" s="171"/>
      <c r="U998" s="171"/>
      <c r="V998" s="198"/>
      <c r="W998" s="173"/>
      <c r="X998" s="173"/>
      <c r="Y998" s="173"/>
      <c r="Z998" s="173"/>
      <c r="AA998" s="173"/>
      <c r="AB998" s="173"/>
      <c r="AC998" s="168"/>
      <c r="AD998" s="175"/>
      <c r="AE998" s="175"/>
      <c r="AF998" s="167"/>
      <c r="AG998" s="168"/>
      <c r="AH998" s="168"/>
      <c r="AI998" s="168"/>
      <c r="AJ998" s="167"/>
    </row>
    <row r="999" spans="2:36" s="66" customFormat="1" ht="95.15" customHeight="1" x14ac:dyDescent="0.35">
      <c r="B999" s="167" t="s">
        <v>397</v>
      </c>
      <c r="C999" s="167" t="s">
        <v>398</v>
      </c>
      <c r="D999" s="167" t="s">
        <v>106</v>
      </c>
      <c r="E999" s="166" t="s">
        <v>67</v>
      </c>
      <c r="F999" s="166" t="s">
        <v>857</v>
      </c>
      <c r="G999" s="166" t="s">
        <v>147</v>
      </c>
      <c r="H999" s="167" t="s">
        <v>70</v>
      </c>
      <c r="I999" s="167" t="s">
        <v>79</v>
      </c>
      <c r="J999" s="30" t="s">
        <v>212</v>
      </c>
      <c r="K999" s="15" t="s">
        <v>107</v>
      </c>
      <c r="L999" s="15" t="s">
        <v>86</v>
      </c>
      <c r="M999" s="15">
        <v>40</v>
      </c>
      <c r="N999" s="168" t="s">
        <v>108</v>
      </c>
      <c r="O999" s="167" t="s">
        <v>399</v>
      </c>
      <c r="P999" s="167" t="s">
        <v>75</v>
      </c>
      <c r="Q999" s="167" t="s">
        <v>76</v>
      </c>
      <c r="R999" s="170" t="s">
        <v>77</v>
      </c>
      <c r="S999" s="170" t="s">
        <v>109</v>
      </c>
      <c r="T999" s="171">
        <f>V999+Y999</f>
        <v>74674.92</v>
      </c>
      <c r="U999" s="171">
        <f>T999/M1000</f>
        <v>74674.92</v>
      </c>
      <c r="V999" s="178">
        <v>37337.46</v>
      </c>
      <c r="W999" s="173" t="s">
        <v>79</v>
      </c>
      <c r="X999" s="173" t="s">
        <v>79</v>
      </c>
      <c r="Y999" s="173">
        <v>37337.46</v>
      </c>
      <c r="Z999" s="173" t="s">
        <v>98</v>
      </c>
      <c r="AA999" s="173" t="s">
        <v>79</v>
      </c>
      <c r="AB999" s="173">
        <v>6054.73</v>
      </c>
      <c r="AC999" s="168" t="s">
        <v>149</v>
      </c>
      <c r="AD999" s="175">
        <f>V999+Y999</f>
        <v>74674.92</v>
      </c>
      <c r="AE999" s="175" t="s">
        <v>79</v>
      </c>
      <c r="AF999" s="168" t="s">
        <v>79</v>
      </c>
      <c r="AG999" s="168" t="s">
        <v>33</v>
      </c>
      <c r="AH999" s="168" t="s">
        <v>150</v>
      </c>
      <c r="AI999" s="168" t="s">
        <v>161</v>
      </c>
      <c r="AJ999" s="168"/>
    </row>
    <row r="1000" spans="2:36" s="66" customFormat="1" ht="52" customHeight="1" x14ac:dyDescent="0.35">
      <c r="B1000" s="167"/>
      <c r="C1000" s="167"/>
      <c r="D1000" s="167"/>
      <c r="E1000" s="166"/>
      <c r="F1000" s="166"/>
      <c r="G1000" s="166"/>
      <c r="H1000" s="167"/>
      <c r="I1000" s="167"/>
      <c r="J1000" s="12" t="s">
        <v>111</v>
      </c>
      <c r="K1000" s="8" t="s">
        <v>112</v>
      </c>
      <c r="L1000" s="8" t="s">
        <v>85</v>
      </c>
      <c r="M1000" s="8">
        <v>1</v>
      </c>
      <c r="N1000" s="168"/>
      <c r="O1000" s="167"/>
      <c r="P1000" s="167"/>
      <c r="Q1000" s="167"/>
      <c r="R1000" s="170"/>
      <c r="S1000" s="170"/>
      <c r="T1000" s="171"/>
      <c r="U1000" s="171"/>
      <c r="V1000" s="197"/>
      <c r="W1000" s="173"/>
      <c r="X1000" s="173"/>
      <c r="Y1000" s="173"/>
      <c r="Z1000" s="173"/>
      <c r="AA1000" s="173"/>
      <c r="AB1000" s="173"/>
      <c r="AC1000" s="168"/>
      <c r="AD1000" s="175"/>
      <c r="AE1000" s="175"/>
      <c r="AF1000" s="167"/>
      <c r="AG1000" s="168"/>
      <c r="AH1000" s="168"/>
      <c r="AI1000" s="168"/>
      <c r="AJ1000" s="167"/>
    </row>
    <row r="1001" spans="2:36" s="66" customFormat="1" ht="59.15" customHeight="1" x14ac:dyDescent="0.35">
      <c r="B1001" s="167"/>
      <c r="C1001" s="167"/>
      <c r="D1001" s="167"/>
      <c r="E1001" s="166"/>
      <c r="F1001" s="166"/>
      <c r="G1001" s="166"/>
      <c r="H1001" s="167"/>
      <c r="I1001" s="167"/>
      <c r="J1001" s="12" t="s">
        <v>127</v>
      </c>
      <c r="K1001" s="8" t="s">
        <v>128</v>
      </c>
      <c r="L1001" s="8" t="s">
        <v>85</v>
      </c>
      <c r="M1001" s="53">
        <v>36</v>
      </c>
      <c r="N1001" s="168"/>
      <c r="O1001" s="167"/>
      <c r="P1001" s="167"/>
      <c r="Q1001" s="167"/>
      <c r="R1001" s="170"/>
      <c r="S1001" s="170"/>
      <c r="T1001" s="171"/>
      <c r="U1001" s="171"/>
      <c r="V1001" s="198"/>
      <c r="W1001" s="173"/>
      <c r="X1001" s="173"/>
      <c r="Y1001" s="173"/>
      <c r="Z1001" s="173"/>
      <c r="AA1001" s="173"/>
      <c r="AB1001" s="173"/>
      <c r="AC1001" s="168"/>
      <c r="AD1001" s="175"/>
      <c r="AE1001" s="175"/>
      <c r="AF1001" s="167"/>
      <c r="AG1001" s="168"/>
      <c r="AH1001" s="168"/>
      <c r="AI1001" s="168"/>
      <c r="AJ1001" s="167"/>
    </row>
    <row r="1002" spans="2:36" s="77" customFormat="1" ht="39" x14ac:dyDescent="0.3">
      <c r="B1002" s="167" t="s">
        <v>400</v>
      </c>
      <c r="C1002" s="167" t="s">
        <v>390</v>
      </c>
      <c r="D1002" s="167" t="s">
        <v>66</v>
      </c>
      <c r="E1002" s="166" t="s">
        <v>67</v>
      </c>
      <c r="F1002" s="166" t="s">
        <v>845</v>
      </c>
      <c r="G1002" s="166" t="s">
        <v>69</v>
      </c>
      <c r="H1002" s="167" t="s">
        <v>70</v>
      </c>
      <c r="I1002" s="167" t="s">
        <v>79</v>
      </c>
      <c r="J1002" s="12" t="s">
        <v>113</v>
      </c>
      <c r="K1002" s="8" t="s">
        <v>114</v>
      </c>
      <c r="L1002" s="8" t="s">
        <v>115</v>
      </c>
      <c r="M1002" s="8">
        <v>2</v>
      </c>
      <c r="N1002" s="168" t="s">
        <v>108</v>
      </c>
      <c r="O1002" s="167" t="s">
        <v>388</v>
      </c>
      <c r="P1002" s="167" t="s">
        <v>75</v>
      </c>
      <c r="Q1002" s="167" t="s">
        <v>76</v>
      </c>
      <c r="R1002" s="170" t="s">
        <v>77</v>
      </c>
      <c r="S1002" s="170" t="s">
        <v>109</v>
      </c>
      <c r="T1002" s="171">
        <f>V1002+Y1002</f>
        <v>151940</v>
      </c>
      <c r="U1002" s="171">
        <f>T1002/M1003</f>
        <v>75970</v>
      </c>
      <c r="V1002" s="173">
        <v>75970</v>
      </c>
      <c r="W1002" s="173" t="s">
        <v>79</v>
      </c>
      <c r="X1002" s="173" t="s">
        <v>79</v>
      </c>
      <c r="Y1002" s="173">
        <v>75970</v>
      </c>
      <c r="Z1002" s="173" t="s">
        <v>79</v>
      </c>
      <c r="AA1002" s="173" t="s">
        <v>79</v>
      </c>
      <c r="AB1002" s="173">
        <v>12319.46</v>
      </c>
      <c r="AC1002" s="168" t="s">
        <v>80</v>
      </c>
      <c r="AD1002" s="175">
        <f>V1002+Y1002</f>
        <v>151940</v>
      </c>
      <c r="AE1002" s="175" t="s">
        <v>79</v>
      </c>
      <c r="AF1002" s="167" t="s">
        <v>79</v>
      </c>
      <c r="AG1002" s="168" t="s">
        <v>33</v>
      </c>
      <c r="AH1002" s="168" t="s">
        <v>234</v>
      </c>
      <c r="AI1002" s="168" t="s">
        <v>303</v>
      </c>
      <c r="AJ1002" s="167"/>
    </row>
    <row r="1003" spans="2:36" s="77" customFormat="1" ht="52" x14ac:dyDescent="0.3">
      <c r="B1003" s="167"/>
      <c r="C1003" s="167"/>
      <c r="D1003" s="167"/>
      <c r="E1003" s="166"/>
      <c r="F1003" s="166"/>
      <c r="G1003" s="166"/>
      <c r="H1003" s="167"/>
      <c r="I1003" s="167"/>
      <c r="J1003" s="12" t="s">
        <v>116</v>
      </c>
      <c r="K1003" s="8" t="s">
        <v>117</v>
      </c>
      <c r="L1003" s="8" t="s">
        <v>85</v>
      </c>
      <c r="M1003" s="8">
        <v>2</v>
      </c>
      <c r="N1003" s="168"/>
      <c r="O1003" s="167"/>
      <c r="P1003" s="167"/>
      <c r="Q1003" s="167"/>
      <c r="R1003" s="170"/>
      <c r="S1003" s="170"/>
      <c r="T1003" s="171"/>
      <c r="U1003" s="171"/>
      <c r="V1003" s="173"/>
      <c r="W1003" s="173"/>
      <c r="X1003" s="173"/>
      <c r="Y1003" s="173"/>
      <c r="Z1003" s="173"/>
      <c r="AA1003" s="173"/>
      <c r="AB1003" s="173"/>
      <c r="AC1003" s="168"/>
      <c r="AD1003" s="175"/>
      <c r="AE1003" s="175"/>
      <c r="AF1003" s="167"/>
      <c r="AG1003" s="168"/>
      <c r="AH1003" s="168"/>
      <c r="AI1003" s="168"/>
      <c r="AJ1003" s="167"/>
    </row>
    <row r="1004" spans="2:36" s="77" customFormat="1" ht="39" x14ac:dyDescent="0.3">
      <c r="B1004" s="167"/>
      <c r="C1004" s="167"/>
      <c r="D1004" s="167"/>
      <c r="E1004" s="166"/>
      <c r="F1004" s="166"/>
      <c r="G1004" s="166"/>
      <c r="H1004" s="167"/>
      <c r="I1004" s="167"/>
      <c r="J1004" s="12" t="s">
        <v>213</v>
      </c>
      <c r="K1004" s="8" t="s">
        <v>118</v>
      </c>
      <c r="L1004" s="8" t="s">
        <v>119</v>
      </c>
      <c r="M1004" s="8">
        <v>2</v>
      </c>
      <c r="N1004" s="168"/>
      <c r="O1004" s="167"/>
      <c r="P1004" s="167"/>
      <c r="Q1004" s="167"/>
      <c r="R1004" s="170"/>
      <c r="S1004" s="170"/>
      <c r="T1004" s="171"/>
      <c r="U1004" s="171"/>
      <c r="V1004" s="173"/>
      <c r="W1004" s="173"/>
      <c r="X1004" s="173"/>
      <c r="Y1004" s="173"/>
      <c r="Z1004" s="173"/>
      <c r="AA1004" s="173"/>
      <c r="AB1004" s="173"/>
      <c r="AC1004" s="168"/>
      <c r="AD1004" s="175"/>
      <c r="AE1004" s="175"/>
      <c r="AF1004" s="167"/>
      <c r="AG1004" s="168"/>
      <c r="AH1004" s="168"/>
      <c r="AI1004" s="168"/>
      <c r="AJ1004" s="167"/>
    </row>
    <row r="1005" spans="2:36" s="77" customFormat="1" ht="26" x14ac:dyDescent="0.3">
      <c r="B1005" s="167"/>
      <c r="C1005" s="167"/>
      <c r="D1005" s="167"/>
      <c r="E1005" s="166"/>
      <c r="F1005" s="166"/>
      <c r="G1005" s="166"/>
      <c r="H1005" s="167"/>
      <c r="I1005" s="167"/>
      <c r="J1005" s="12" t="s">
        <v>120</v>
      </c>
      <c r="K1005" s="8" t="s">
        <v>121</v>
      </c>
      <c r="L1005" s="8" t="s">
        <v>119</v>
      </c>
      <c r="M1005" s="8">
        <v>2</v>
      </c>
      <c r="N1005" s="168"/>
      <c r="O1005" s="167"/>
      <c r="P1005" s="167"/>
      <c r="Q1005" s="167"/>
      <c r="R1005" s="170"/>
      <c r="S1005" s="170"/>
      <c r="T1005" s="171"/>
      <c r="U1005" s="171"/>
      <c r="V1005" s="173"/>
      <c r="W1005" s="173"/>
      <c r="X1005" s="173"/>
      <c r="Y1005" s="173"/>
      <c r="Z1005" s="173"/>
      <c r="AA1005" s="173"/>
      <c r="AB1005" s="173"/>
      <c r="AC1005" s="168"/>
      <c r="AD1005" s="175"/>
      <c r="AE1005" s="175"/>
      <c r="AF1005" s="167"/>
      <c r="AG1005" s="168"/>
      <c r="AH1005" s="168"/>
      <c r="AI1005" s="168"/>
      <c r="AJ1005" s="167"/>
    </row>
    <row r="1006" spans="2:36" s="66" customFormat="1" ht="95.15" customHeight="1" x14ac:dyDescent="0.35">
      <c r="B1006" s="167" t="s">
        <v>401</v>
      </c>
      <c r="C1006" s="167" t="s">
        <v>402</v>
      </c>
      <c r="D1006" s="167" t="s">
        <v>106</v>
      </c>
      <c r="E1006" s="166" t="s">
        <v>67</v>
      </c>
      <c r="F1006" s="166" t="s">
        <v>844</v>
      </c>
      <c r="G1006" s="166" t="s">
        <v>147</v>
      </c>
      <c r="H1006" s="167" t="s">
        <v>70</v>
      </c>
      <c r="I1006" s="167" t="s">
        <v>79</v>
      </c>
      <c r="J1006" s="30" t="s">
        <v>212</v>
      </c>
      <c r="K1006" s="15" t="s">
        <v>107</v>
      </c>
      <c r="L1006" s="15" t="s">
        <v>86</v>
      </c>
      <c r="M1006" s="15">
        <v>40</v>
      </c>
      <c r="N1006" s="168" t="s">
        <v>108</v>
      </c>
      <c r="O1006" s="167" t="s">
        <v>403</v>
      </c>
      <c r="P1006" s="167" t="s">
        <v>75</v>
      </c>
      <c r="Q1006" s="167" t="s">
        <v>76</v>
      </c>
      <c r="R1006" s="170" t="s">
        <v>77</v>
      </c>
      <c r="S1006" s="170" t="s">
        <v>109</v>
      </c>
      <c r="T1006" s="171">
        <f>V1006+Y1006</f>
        <v>171200</v>
      </c>
      <c r="U1006" s="171">
        <f>T1006/2</f>
        <v>85600</v>
      </c>
      <c r="V1006" s="178">
        <v>85600</v>
      </c>
      <c r="W1006" s="173" t="s">
        <v>79</v>
      </c>
      <c r="X1006" s="173" t="s">
        <v>79</v>
      </c>
      <c r="Y1006" s="173">
        <v>85600</v>
      </c>
      <c r="Z1006" s="173" t="s">
        <v>98</v>
      </c>
      <c r="AA1006" s="173" t="s">
        <v>79</v>
      </c>
      <c r="AB1006" s="173">
        <v>13881.09</v>
      </c>
      <c r="AC1006" s="168" t="s">
        <v>149</v>
      </c>
      <c r="AD1006" s="175">
        <f>V1006+Y1006</f>
        <v>171200</v>
      </c>
      <c r="AE1006" s="175" t="s">
        <v>79</v>
      </c>
      <c r="AF1006" s="168" t="s">
        <v>79</v>
      </c>
      <c r="AG1006" s="168" t="s">
        <v>33</v>
      </c>
      <c r="AH1006" s="168" t="s">
        <v>165</v>
      </c>
      <c r="AI1006" s="168" t="s">
        <v>303</v>
      </c>
      <c r="AJ1006" s="168"/>
    </row>
    <row r="1007" spans="2:36" s="66" customFormat="1" ht="59.15" customHeight="1" x14ac:dyDescent="0.35">
      <c r="B1007" s="167"/>
      <c r="C1007" s="167"/>
      <c r="D1007" s="167"/>
      <c r="E1007" s="166"/>
      <c r="F1007" s="166"/>
      <c r="G1007" s="166"/>
      <c r="H1007" s="167"/>
      <c r="I1007" s="167"/>
      <c r="J1007" s="12" t="s">
        <v>111</v>
      </c>
      <c r="K1007" s="8" t="s">
        <v>112</v>
      </c>
      <c r="L1007" s="8" t="s">
        <v>85</v>
      </c>
      <c r="M1007" s="8">
        <v>2</v>
      </c>
      <c r="N1007" s="168"/>
      <c r="O1007" s="167"/>
      <c r="P1007" s="167"/>
      <c r="Q1007" s="167"/>
      <c r="R1007" s="170"/>
      <c r="S1007" s="170"/>
      <c r="T1007" s="171"/>
      <c r="U1007" s="171"/>
      <c r="V1007" s="197"/>
      <c r="W1007" s="173"/>
      <c r="X1007" s="173"/>
      <c r="Y1007" s="173"/>
      <c r="Z1007" s="173"/>
      <c r="AA1007" s="173"/>
      <c r="AB1007" s="173"/>
      <c r="AC1007" s="168"/>
      <c r="AD1007" s="175"/>
      <c r="AE1007" s="175"/>
      <c r="AF1007" s="167"/>
      <c r="AG1007" s="168"/>
      <c r="AH1007" s="168"/>
      <c r="AI1007" s="168"/>
      <c r="AJ1007" s="167"/>
    </row>
    <row r="1008" spans="2:36" s="66" customFormat="1" ht="59.15" customHeight="1" x14ac:dyDescent="0.35">
      <c r="B1008" s="167"/>
      <c r="C1008" s="167"/>
      <c r="D1008" s="167"/>
      <c r="E1008" s="166"/>
      <c r="F1008" s="166"/>
      <c r="G1008" s="166"/>
      <c r="H1008" s="167"/>
      <c r="I1008" s="167"/>
      <c r="J1008" s="12" t="s">
        <v>127</v>
      </c>
      <c r="K1008" s="8" t="s">
        <v>128</v>
      </c>
      <c r="L1008" s="8" t="s">
        <v>85</v>
      </c>
      <c r="M1008" s="53">
        <v>70</v>
      </c>
      <c r="N1008" s="168"/>
      <c r="O1008" s="167"/>
      <c r="P1008" s="167"/>
      <c r="Q1008" s="167"/>
      <c r="R1008" s="170"/>
      <c r="S1008" s="170"/>
      <c r="T1008" s="171"/>
      <c r="U1008" s="171"/>
      <c r="V1008" s="198"/>
      <c r="W1008" s="173"/>
      <c r="X1008" s="173"/>
      <c r="Y1008" s="173"/>
      <c r="Z1008" s="173"/>
      <c r="AA1008" s="173"/>
      <c r="AB1008" s="173"/>
      <c r="AC1008" s="168"/>
      <c r="AD1008" s="175"/>
      <c r="AE1008" s="175"/>
      <c r="AF1008" s="167"/>
      <c r="AG1008" s="168"/>
      <c r="AH1008" s="168"/>
      <c r="AI1008" s="168"/>
      <c r="AJ1008" s="167"/>
    </row>
    <row r="1009" spans="2:36" s="66" customFormat="1" ht="132" customHeight="1" x14ac:dyDescent="0.35">
      <c r="B1009" s="167" t="s">
        <v>404</v>
      </c>
      <c r="C1009" s="167" t="s">
        <v>395</v>
      </c>
      <c r="D1009" s="167" t="s">
        <v>106</v>
      </c>
      <c r="E1009" s="166" t="s">
        <v>67</v>
      </c>
      <c r="F1009" s="166" t="s">
        <v>844</v>
      </c>
      <c r="G1009" s="166" t="s">
        <v>147</v>
      </c>
      <c r="H1009" s="167" t="s">
        <v>70</v>
      </c>
      <c r="I1009" s="167" t="s">
        <v>79</v>
      </c>
      <c r="J1009" s="12" t="s">
        <v>212</v>
      </c>
      <c r="K1009" s="8" t="s">
        <v>107</v>
      </c>
      <c r="L1009" s="8" t="s">
        <v>86</v>
      </c>
      <c r="M1009" s="8">
        <v>40</v>
      </c>
      <c r="N1009" s="168" t="s">
        <v>108</v>
      </c>
      <c r="O1009" s="167" t="s">
        <v>405</v>
      </c>
      <c r="P1009" s="167" t="s">
        <v>75</v>
      </c>
      <c r="Q1009" s="167" t="s">
        <v>76</v>
      </c>
      <c r="R1009" s="170" t="s">
        <v>77</v>
      </c>
      <c r="S1009" s="170" t="s">
        <v>109</v>
      </c>
      <c r="T1009" s="171">
        <f>V1009+Y1009</f>
        <v>64913.34</v>
      </c>
      <c r="U1009" s="171">
        <f>T1009</f>
        <v>64913.34</v>
      </c>
      <c r="V1009" s="178">
        <v>32456.67</v>
      </c>
      <c r="W1009" s="173" t="s">
        <v>79</v>
      </c>
      <c r="X1009" s="173" t="s">
        <v>79</v>
      </c>
      <c r="Y1009" s="173">
        <v>32456.67</v>
      </c>
      <c r="Z1009" s="173" t="s">
        <v>98</v>
      </c>
      <c r="AA1009" s="173" t="s">
        <v>79</v>
      </c>
      <c r="AB1009" s="173">
        <v>5263.25</v>
      </c>
      <c r="AC1009" s="168" t="s">
        <v>149</v>
      </c>
      <c r="AD1009" s="175">
        <f>V1009+Y1009</f>
        <v>64913.34</v>
      </c>
      <c r="AE1009" s="175" t="s">
        <v>79</v>
      </c>
      <c r="AF1009" s="168" t="s">
        <v>79</v>
      </c>
      <c r="AG1009" s="168" t="s">
        <v>33</v>
      </c>
      <c r="AH1009" s="168" t="s">
        <v>165</v>
      </c>
      <c r="AI1009" s="168" t="s">
        <v>303</v>
      </c>
      <c r="AJ1009" s="168"/>
    </row>
    <row r="1010" spans="2:36" s="66" customFormat="1" ht="86.15" customHeight="1" x14ac:dyDescent="0.35">
      <c r="B1010" s="167"/>
      <c r="C1010" s="167"/>
      <c r="D1010" s="167"/>
      <c r="E1010" s="166"/>
      <c r="F1010" s="166"/>
      <c r="G1010" s="166"/>
      <c r="H1010" s="167"/>
      <c r="I1010" s="167"/>
      <c r="J1010" s="12" t="s">
        <v>111</v>
      </c>
      <c r="K1010" s="8" t="s">
        <v>112</v>
      </c>
      <c r="L1010" s="8" t="s">
        <v>85</v>
      </c>
      <c r="M1010" s="8">
        <v>1</v>
      </c>
      <c r="N1010" s="168"/>
      <c r="O1010" s="167"/>
      <c r="P1010" s="167"/>
      <c r="Q1010" s="167"/>
      <c r="R1010" s="170"/>
      <c r="S1010" s="170"/>
      <c r="T1010" s="171"/>
      <c r="U1010" s="171"/>
      <c r="V1010" s="197"/>
      <c r="W1010" s="173"/>
      <c r="X1010" s="173"/>
      <c r="Y1010" s="173"/>
      <c r="Z1010" s="173"/>
      <c r="AA1010" s="173"/>
      <c r="AB1010" s="173"/>
      <c r="AC1010" s="168"/>
      <c r="AD1010" s="175"/>
      <c r="AE1010" s="175"/>
      <c r="AF1010" s="167"/>
      <c r="AG1010" s="168"/>
      <c r="AH1010" s="168"/>
      <c r="AI1010" s="168"/>
      <c r="AJ1010" s="167"/>
    </row>
    <row r="1011" spans="2:36" s="66" customFormat="1" ht="59.15" customHeight="1" x14ac:dyDescent="0.35">
      <c r="B1011" s="167"/>
      <c r="C1011" s="167"/>
      <c r="D1011" s="167"/>
      <c r="E1011" s="166"/>
      <c r="F1011" s="166"/>
      <c r="G1011" s="166"/>
      <c r="H1011" s="167"/>
      <c r="I1011" s="167"/>
      <c r="J1011" s="12" t="s">
        <v>127</v>
      </c>
      <c r="K1011" s="8" t="s">
        <v>128</v>
      </c>
      <c r="L1011" s="8" t="s">
        <v>85</v>
      </c>
      <c r="M1011" s="53">
        <v>36</v>
      </c>
      <c r="N1011" s="168"/>
      <c r="O1011" s="167"/>
      <c r="P1011" s="167"/>
      <c r="Q1011" s="167"/>
      <c r="R1011" s="170"/>
      <c r="S1011" s="170"/>
      <c r="T1011" s="171"/>
      <c r="U1011" s="171"/>
      <c r="V1011" s="198"/>
      <c r="W1011" s="173"/>
      <c r="X1011" s="173"/>
      <c r="Y1011" s="173"/>
      <c r="Z1011" s="173"/>
      <c r="AA1011" s="173"/>
      <c r="AB1011" s="173"/>
      <c r="AC1011" s="168"/>
      <c r="AD1011" s="175"/>
      <c r="AE1011" s="175"/>
      <c r="AF1011" s="167"/>
      <c r="AG1011" s="168"/>
      <c r="AH1011" s="168"/>
      <c r="AI1011" s="168"/>
      <c r="AJ1011" s="167"/>
    </row>
    <row r="1012" spans="2:36" s="66" customFormat="1" ht="91" x14ac:dyDescent="0.35">
      <c r="B1012" s="167" t="s">
        <v>406</v>
      </c>
      <c r="C1012" s="167" t="s">
        <v>398</v>
      </c>
      <c r="D1012" s="167" t="s">
        <v>106</v>
      </c>
      <c r="E1012" s="166" t="s">
        <v>67</v>
      </c>
      <c r="F1012" s="166" t="s">
        <v>844</v>
      </c>
      <c r="G1012" s="166" t="s">
        <v>147</v>
      </c>
      <c r="H1012" s="167" t="s">
        <v>70</v>
      </c>
      <c r="I1012" s="167" t="s">
        <v>79</v>
      </c>
      <c r="J1012" s="12" t="s">
        <v>212</v>
      </c>
      <c r="K1012" s="8" t="s">
        <v>107</v>
      </c>
      <c r="L1012" s="8" t="s">
        <v>86</v>
      </c>
      <c r="M1012" s="8">
        <v>40</v>
      </c>
      <c r="N1012" s="168" t="s">
        <v>108</v>
      </c>
      <c r="O1012" s="167" t="s">
        <v>399</v>
      </c>
      <c r="P1012" s="167" t="s">
        <v>75</v>
      </c>
      <c r="Q1012" s="167" t="s">
        <v>76</v>
      </c>
      <c r="R1012" s="170" t="s">
        <v>77</v>
      </c>
      <c r="S1012" s="170" t="s">
        <v>109</v>
      </c>
      <c r="T1012" s="171">
        <f>V1012+Y1012</f>
        <v>74674.94</v>
      </c>
      <c r="U1012" s="171">
        <f>T1012</f>
        <v>74674.94</v>
      </c>
      <c r="V1012" s="178">
        <v>37337.47</v>
      </c>
      <c r="W1012" s="173" t="s">
        <v>79</v>
      </c>
      <c r="X1012" s="173" t="s">
        <v>79</v>
      </c>
      <c r="Y1012" s="173">
        <v>37337.47</v>
      </c>
      <c r="Z1012" s="173" t="s">
        <v>98</v>
      </c>
      <c r="AA1012" s="173" t="s">
        <v>79</v>
      </c>
      <c r="AB1012" s="173">
        <v>6054.73</v>
      </c>
      <c r="AC1012" s="168" t="s">
        <v>149</v>
      </c>
      <c r="AD1012" s="175">
        <f>V1012+Y1012</f>
        <v>74674.94</v>
      </c>
      <c r="AE1012" s="175" t="s">
        <v>79</v>
      </c>
      <c r="AF1012" s="167" t="s">
        <v>79</v>
      </c>
      <c r="AG1012" s="168" t="s">
        <v>33</v>
      </c>
      <c r="AH1012" s="168" t="s">
        <v>260</v>
      </c>
      <c r="AI1012" s="168" t="s">
        <v>170</v>
      </c>
      <c r="AJ1012" s="167"/>
    </row>
    <row r="1013" spans="2:36" s="66" customFormat="1" ht="86.15" customHeight="1" x14ac:dyDescent="0.35">
      <c r="B1013" s="167"/>
      <c r="C1013" s="167"/>
      <c r="D1013" s="167"/>
      <c r="E1013" s="166"/>
      <c r="F1013" s="166"/>
      <c r="G1013" s="166"/>
      <c r="H1013" s="167"/>
      <c r="I1013" s="167"/>
      <c r="J1013" s="12" t="s">
        <v>111</v>
      </c>
      <c r="K1013" s="8" t="s">
        <v>112</v>
      </c>
      <c r="L1013" s="8" t="s">
        <v>85</v>
      </c>
      <c r="M1013" s="8">
        <v>1</v>
      </c>
      <c r="N1013" s="168"/>
      <c r="O1013" s="167"/>
      <c r="P1013" s="167"/>
      <c r="Q1013" s="167"/>
      <c r="R1013" s="170"/>
      <c r="S1013" s="170"/>
      <c r="T1013" s="171"/>
      <c r="U1013" s="171"/>
      <c r="V1013" s="197"/>
      <c r="W1013" s="173"/>
      <c r="X1013" s="173"/>
      <c r="Y1013" s="173"/>
      <c r="Z1013" s="173"/>
      <c r="AA1013" s="173"/>
      <c r="AB1013" s="173"/>
      <c r="AC1013" s="168"/>
      <c r="AD1013" s="175"/>
      <c r="AE1013" s="175"/>
      <c r="AF1013" s="167"/>
      <c r="AG1013" s="168"/>
      <c r="AH1013" s="168"/>
      <c r="AI1013" s="168"/>
      <c r="AJ1013" s="167"/>
    </row>
    <row r="1014" spans="2:36" s="66" customFormat="1" ht="59.15" customHeight="1" x14ac:dyDescent="0.35">
      <c r="B1014" s="167"/>
      <c r="C1014" s="167"/>
      <c r="D1014" s="167"/>
      <c r="E1014" s="166"/>
      <c r="F1014" s="166"/>
      <c r="G1014" s="166"/>
      <c r="H1014" s="167"/>
      <c r="I1014" s="167"/>
      <c r="J1014" s="12" t="s">
        <v>127</v>
      </c>
      <c r="K1014" s="8" t="s">
        <v>128</v>
      </c>
      <c r="L1014" s="8" t="s">
        <v>85</v>
      </c>
      <c r="M1014" s="53">
        <v>36</v>
      </c>
      <c r="N1014" s="168"/>
      <c r="O1014" s="167"/>
      <c r="P1014" s="167"/>
      <c r="Q1014" s="167"/>
      <c r="R1014" s="170"/>
      <c r="S1014" s="170"/>
      <c r="T1014" s="171"/>
      <c r="U1014" s="171"/>
      <c r="V1014" s="198"/>
      <c r="W1014" s="173"/>
      <c r="X1014" s="173"/>
      <c r="Y1014" s="173"/>
      <c r="Z1014" s="173"/>
      <c r="AA1014" s="173"/>
      <c r="AB1014" s="173"/>
      <c r="AC1014" s="168"/>
      <c r="AD1014" s="175"/>
      <c r="AE1014" s="175"/>
      <c r="AF1014" s="167"/>
      <c r="AG1014" s="168"/>
      <c r="AH1014" s="168"/>
      <c r="AI1014" s="168"/>
      <c r="AJ1014" s="167"/>
    </row>
    <row r="1015" spans="2:36" s="66" customFormat="1" ht="132" customHeight="1" x14ac:dyDescent="0.35">
      <c r="B1015" s="167" t="s">
        <v>1027</v>
      </c>
      <c r="C1015" s="167" t="s">
        <v>395</v>
      </c>
      <c r="D1015" s="167" t="s">
        <v>106</v>
      </c>
      <c r="E1015" s="166" t="s">
        <v>67</v>
      </c>
      <c r="F1015" s="166" t="s">
        <v>844</v>
      </c>
      <c r="G1015" s="166" t="s">
        <v>147</v>
      </c>
      <c r="H1015" s="167" t="s">
        <v>70</v>
      </c>
      <c r="I1015" s="167" t="s">
        <v>79</v>
      </c>
      <c r="J1015" s="12" t="s">
        <v>212</v>
      </c>
      <c r="K1015" s="8" t="s">
        <v>107</v>
      </c>
      <c r="L1015" s="8" t="s">
        <v>86</v>
      </c>
      <c r="M1015" s="8">
        <v>40</v>
      </c>
      <c r="N1015" s="168" t="s">
        <v>108</v>
      </c>
      <c r="O1015" s="167" t="s">
        <v>396</v>
      </c>
      <c r="P1015" s="167" t="s">
        <v>75</v>
      </c>
      <c r="Q1015" s="167" t="s">
        <v>76</v>
      </c>
      <c r="R1015" s="170" t="s">
        <v>77</v>
      </c>
      <c r="S1015" s="170" t="s">
        <v>109</v>
      </c>
      <c r="T1015" s="171">
        <f>V1015+Y1015</f>
        <v>64913.32</v>
      </c>
      <c r="U1015" s="171">
        <f>T1015/M1016</f>
        <v>64913.32</v>
      </c>
      <c r="V1015" s="178">
        <v>32456.66</v>
      </c>
      <c r="W1015" s="173" t="s">
        <v>79</v>
      </c>
      <c r="X1015" s="173" t="s">
        <v>79</v>
      </c>
      <c r="Y1015" s="173">
        <v>32456.66</v>
      </c>
      <c r="Z1015" s="173" t="s">
        <v>98</v>
      </c>
      <c r="AA1015" s="173" t="s">
        <v>79</v>
      </c>
      <c r="AB1015" s="173">
        <v>5263.25</v>
      </c>
      <c r="AC1015" s="168" t="s">
        <v>149</v>
      </c>
      <c r="AD1015" s="175">
        <f>V1015+Y1015</f>
        <v>64913.32</v>
      </c>
      <c r="AE1015" s="175" t="s">
        <v>79</v>
      </c>
      <c r="AF1015" s="168" t="s">
        <v>79</v>
      </c>
      <c r="AG1015" s="168" t="s">
        <v>33</v>
      </c>
      <c r="AH1015" s="168" t="s">
        <v>164</v>
      </c>
      <c r="AI1015" s="168" t="s">
        <v>165</v>
      </c>
      <c r="AJ1015" s="168"/>
    </row>
    <row r="1016" spans="2:36" s="66" customFormat="1" ht="86.15" customHeight="1" x14ac:dyDescent="0.35">
      <c r="B1016" s="167"/>
      <c r="C1016" s="167"/>
      <c r="D1016" s="167"/>
      <c r="E1016" s="166"/>
      <c r="F1016" s="166"/>
      <c r="G1016" s="166"/>
      <c r="H1016" s="167"/>
      <c r="I1016" s="167"/>
      <c r="J1016" s="12" t="s">
        <v>111</v>
      </c>
      <c r="K1016" s="8" t="s">
        <v>112</v>
      </c>
      <c r="L1016" s="8" t="s">
        <v>85</v>
      </c>
      <c r="M1016" s="8">
        <v>1</v>
      </c>
      <c r="N1016" s="168"/>
      <c r="O1016" s="167"/>
      <c r="P1016" s="167"/>
      <c r="Q1016" s="167"/>
      <c r="R1016" s="170"/>
      <c r="S1016" s="170"/>
      <c r="T1016" s="171"/>
      <c r="U1016" s="171"/>
      <c r="V1016" s="197"/>
      <c r="W1016" s="173"/>
      <c r="X1016" s="173"/>
      <c r="Y1016" s="173"/>
      <c r="Z1016" s="173"/>
      <c r="AA1016" s="173"/>
      <c r="AB1016" s="173"/>
      <c r="AC1016" s="168"/>
      <c r="AD1016" s="175"/>
      <c r="AE1016" s="175"/>
      <c r="AF1016" s="167"/>
      <c r="AG1016" s="168"/>
      <c r="AH1016" s="168"/>
      <c r="AI1016" s="168"/>
      <c r="AJ1016" s="167"/>
    </row>
    <row r="1017" spans="2:36" s="66" customFormat="1" ht="59.15" customHeight="1" x14ac:dyDescent="0.35">
      <c r="B1017" s="167"/>
      <c r="C1017" s="167"/>
      <c r="D1017" s="167"/>
      <c r="E1017" s="166"/>
      <c r="F1017" s="166"/>
      <c r="G1017" s="166"/>
      <c r="H1017" s="167"/>
      <c r="I1017" s="167"/>
      <c r="J1017" s="12" t="s">
        <v>127</v>
      </c>
      <c r="K1017" s="8" t="s">
        <v>128</v>
      </c>
      <c r="L1017" s="8" t="s">
        <v>85</v>
      </c>
      <c r="M1017" s="53">
        <v>40</v>
      </c>
      <c r="N1017" s="168"/>
      <c r="O1017" s="167"/>
      <c r="P1017" s="167"/>
      <c r="Q1017" s="167"/>
      <c r="R1017" s="170"/>
      <c r="S1017" s="170"/>
      <c r="T1017" s="171"/>
      <c r="U1017" s="171"/>
      <c r="V1017" s="198"/>
      <c r="W1017" s="173"/>
      <c r="X1017" s="173"/>
      <c r="Y1017" s="173"/>
      <c r="Z1017" s="173"/>
      <c r="AA1017" s="173"/>
      <c r="AB1017" s="173"/>
      <c r="AC1017" s="168"/>
      <c r="AD1017" s="175"/>
      <c r="AE1017" s="175"/>
      <c r="AF1017" s="167"/>
      <c r="AG1017" s="168"/>
      <c r="AH1017" s="168"/>
      <c r="AI1017" s="168"/>
      <c r="AJ1017" s="167"/>
    </row>
    <row r="1018" spans="2:36" s="66" customFormat="1" ht="123" customHeight="1" x14ac:dyDescent="0.35">
      <c r="B1018" s="179" t="s">
        <v>1028</v>
      </c>
      <c r="C1018" s="179" t="s">
        <v>392</v>
      </c>
      <c r="D1018" s="179" t="s">
        <v>106</v>
      </c>
      <c r="E1018" s="182" t="s">
        <v>67</v>
      </c>
      <c r="F1018" s="194" t="s">
        <v>844</v>
      </c>
      <c r="G1018" s="182" t="s">
        <v>147</v>
      </c>
      <c r="H1018" s="199" t="s">
        <v>70</v>
      </c>
      <c r="I1018" s="199" t="s">
        <v>79</v>
      </c>
      <c r="J1018" s="12" t="s">
        <v>212</v>
      </c>
      <c r="K1018" s="8" t="s">
        <v>107</v>
      </c>
      <c r="L1018" s="8" t="s">
        <v>86</v>
      </c>
      <c r="M1018" s="8">
        <v>40</v>
      </c>
      <c r="N1018" s="206" t="s">
        <v>108</v>
      </c>
      <c r="O1018" s="179" t="s">
        <v>393</v>
      </c>
      <c r="P1018" s="179" t="s">
        <v>75</v>
      </c>
      <c r="Q1018" s="179" t="s">
        <v>76</v>
      </c>
      <c r="R1018" s="200" t="s">
        <v>77</v>
      </c>
      <c r="S1018" s="200" t="s">
        <v>109</v>
      </c>
      <c r="T1018" s="203">
        <f>V1018+Y1018</f>
        <v>171200</v>
      </c>
      <c r="U1018" s="203">
        <f>T1018/M1019</f>
        <v>85600</v>
      </c>
      <c r="V1018" s="178">
        <v>85600</v>
      </c>
      <c r="W1018" s="178" t="s">
        <v>79</v>
      </c>
      <c r="X1018" s="178" t="s">
        <v>79</v>
      </c>
      <c r="Y1018" s="178">
        <v>85600</v>
      </c>
      <c r="Z1018" s="178" t="s">
        <v>98</v>
      </c>
      <c r="AA1018" s="178" t="s">
        <v>79</v>
      </c>
      <c r="AB1018" s="178">
        <v>13881.09</v>
      </c>
      <c r="AC1018" s="191" t="s">
        <v>149</v>
      </c>
      <c r="AD1018" s="189">
        <f>V1018+Y1018</f>
        <v>171200</v>
      </c>
      <c r="AE1018" s="189" t="s">
        <v>79</v>
      </c>
      <c r="AF1018" s="191" t="s">
        <v>79</v>
      </c>
      <c r="AG1018" s="191" t="s">
        <v>33</v>
      </c>
      <c r="AH1018" s="206" t="s">
        <v>260</v>
      </c>
      <c r="AI1018" s="191" t="s">
        <v>170</v>
      </c>
      <c r="AJ1018" s="191"/>
    </row>
    <row r="1019" spans="2:36" s="66" customFormat="1" ht="86.15" customHeight="1" x14ac:dyDescent="0.35">
      <c r="B1019" s="180"/>
      <c r="C1019" s="180"/>
      <c r="D1019" s="180"/>
      <c r="E1019" s="183"/>
      <c r="F1019" s="183"/>
      <c r="G1019" s="183"/>
      <c r="H1019" s="180"/>
      <c r="I1019" s="180"/>
      <c r="J1019" s="12" t="s">
        <v>111</v>
      </c>
      <c r="K1019" s="8" t="s">
        <v>112</v>
      </c>
      <c r="L1019" s="8" t="s">
        <v>85</v>
      </c>
      <c r="M1019" s="8">
        <v>2</v>
      </c>
      <c r="N1019" s="192"/>
      <c r="O1019" s="180"/>
      <c r="P1019" s="180"/>
      <c r="Q1019" s="180"/>
      <c r="R1019" s="201"/>
      <c r="S1019" s="201"/>
      <c r="T1019" s="204"/>
      <c r="U1019" s="204"/>
      <c r="V1019" s="197"/>
      <c r="W1019" s="197"/>
      <c r="X1019" s="197"/>
      <c r="Y1019" s="197"/>
      <c r="Z1019" s="197"/>
      <c r="AA1019" s="197"/>
      <c r="AB1019" s="197"/>
      <c r="AC1019" s="192"/>
      <c r="AD1019" s="187"/>
      <c r="AE1019" s="187"/>
      <c r="AF1019" s="180"/>
      <c r="AG1019" s="192"/>
      <c r="AH1019" s="192"/>
      <c r="AI1019" s="192"/>
      <c r="AJ1019" s="180"/>
    </row>
    <row r="1020" spans="2:36" s="66" customFormat="1" ht="59.15" customHeight="1" x14ac:dyDescent="0.35">
      <c r="B1020" s="181"/>
      <c r="C1020" s="181"/>
      <c r="D1020" s="181"/>
      <c r="E1020" s="184"/>
      <c r="F1020" s="184"/>
      <c r="G1020" s="184"/>
      <c r="H1020" s="181"/>
      <c r="I1020" s="181"/>
      <c r="J1020" s="12" t="s">
        <v>127</v>
      </c>
      <c r="K1020" s="8" t="s">
        <v>128</v>
      </c>
      <c r="L1020" s="8" t="s">
        <v>85</v>
      </c>
      <c r="M1020" s="53">
        <v>70</v>
      </c>
      <c r="N1020" s="193"/>
      <c r="O1020" s="181"/>
      <c r="P1020" s="181"/>
      <c r="Q1020" s="181"/>
      <c r="R1020" s="202"/>
      <c r="S1020" s="202"/>
      <c r="T1020" s="205"/>
      <c r="U1020" s="205"/>
      <c r="V1020" s="198"/>
      <c r="W1020" s="198"/>
      <c r="X1020" s="198"/>
      <c r="Y1020" s="198"/>
      <c r="Z1020" s="198"/>
      <c r="AA1020" s="198"/>
      <c r="AB1020" s="198"/>
      <c r="AC1020" s="193"/>
      <c r="AD1020" s="188"/>
      <c r="AE1020" s="188"/>
      <c r="AF1020" s="181"/>
      <c r="AG1020" s="193"/>
      <c r="AH1020" s="193"/>
      <c r="AI1020" s="193"/>
      <c r="AJ1020" s="181"/>
    </row>
    <row r="1021" spans="2:36" s="77" customFormat="1" ht="52" customHeight="1" x14ac:dyDescent="0.3">
      <c r="B1021" s="167" t="s">
        <v>1029</v>
      </c>
      <c r="C1021" s="167" t="s">
        <v>389</v>
      </c>
      <c r="D1021" s="167" t="s">
        <v>66</v>
      </c>
      <c r="E1021" s="166" t="s">
        <v>67</v>
      </c>
      <c r="F1021" s="166" t="s">
        <v>845</v>
      </c>
      <c r="G1021" s="166" t="s">
        <v>69</v>
      </c>
      <c r="H1021" s="167" t="s">
        <v>70</v>
      </c>
      <c r="I1021" s="167" t="s">
        <v>79</v>
      </c>
      <c r="J1021" s="12" t="s">
        <v>113</v>
      </c>
      <c r="K1021" s="8" t="s">
        <v>114</v>
      </c>
      <c r="L1021" s="8" t="s">
        <v>115</v>
      </c>
      <c r="M1021" s="8">
        <v>1</v>
      </c>
      <c r="N1021" s="168" t="s">
        <v>108</v>
      </c>
      <c r="O1021" s="167" t="s">
        <v>388</v>
      </c>
      <c r="P1021" s="167" t="s">
        <v>75</v>
      </c>
      <c r="Q1021" s="167" t="s">
        <v>76</v>
      </c>
      <c r="R1021" s="170" t="s">
        <v>77</v>
      </c>
      <c r="S1021" s="170" t="s">
        <v>109</v>
      </c>
      <c r="T1021" s="171">
        <f>V1021+Y1021</f>
        <v>75970</v>
      </c>
      <c r="U1021" s="171">
        <f>T1021/M1022</f>
        <v>75970</v>
      </c>
      <c r="V1021" s="173">
        <v>37985</v>
      </c>
      <c r="W1021" s="173" t="s">
        <v>79</v>
      </c>
      <c r="X1021" s="173" t="s">
        <v>79</v>
      </c>
      <c r="Y1021" s="173">
        <v>37985</v>
      </c>
      <c r="Z1021" s="173" t="s">
        <v>79</v>
      </c>
      <c r="AA1021" s="173" t="s">
        <v>79</v>
      </c>
      <c r="AB1021" s="173">
        <v>6159.73</v>
      </c>
      <c r="AC1021" s="168" t="s">
        <v>80</v>
      </c>
      <c r="AD1021" s="175">
        <f>V1021+Y1021</f>
        <v>75970</v>
      </c>
      <c r="AE1021" s="175" t="s">
        <v>79</v>
      </c>
      <c r="AF1021" s="168" t="s">
        <v>79</v>
      </c>
      <c r="AG1021" s="168" t="s">
        <v>33</v>
      </c>
      <c r="AH1021" s="168" t="s">
        <v>237</v>
      </c>
      <c r="AI1021" s="168" t="s">
        <v>418</v>
      </c>
      <c r="AJ1021" s="168"/>
    </row>
    <row r="1022" spans="2:36" s="77" customFormat="1" ht="85" customHeight="1" x14ac:dyDescent="0.3">
      <c r="B1022" s="167"/>
      <c r="C1022" s="167"/>
      <c r="D1022" s="167"/>
      <c r="E1022" s="166"/>
      <c r="F1022" s="166"/>
      <c r="G1022" s="166"/>
      <c r="H1022" s="167"/>
      <c r="I1022" s="167"/>
      <c r="J1022" s="12" t="s">
        <v>116</v>
      </c>
      <c r="K1022" s="8" t="s">
        <v>117</v>
      </c>
      <c r="L1022" s="8" t="s">
        <v>85</v>
      </c>
      <c r="M1022" s="8">
        <v>1</v>
      </c>
      <c r="N1022" s="168"/>
      <c r="O1022" s="167"/>
      <c r="P1022" s="167"/>
      <c r="Q1022" s="167"/>
      <c r="R1022" s="170"/>
      <c r="S1022" s="170"/>
      <c r="T1022" s="171"/>
      <c r="U1022" s="171"/>
      <c r="V1022" s="173"/>
      <c r="W1022" s="173"/>
      <c r="X1022" s="173"/>
      <c r="Y1022" s="173"/>
      <c r="Z1022" s="173"/>
      <c r="AA1022" s="173"/>
      <c r="AB1022" s="173"/>
      <c r="AC1022" s="168"/>
      <c r="AD1022" s="175"/>
      <c r="AE1022" s="175"/>
      <c r="AF1022" s="167"/>
      <c r="AG1022" s="168"/>
      <c r="AH1022" s="168"/>
      <c r="AI1022" s="168"/>
      <c r="AJ1022" s="167"/>
    </row>
    <row r="1023" spans="2:36" s="77" customFormat="1" ht="81" customHeight="1" x14ac:dyDescent="0.3">
      <c r="B1023" s="167"/>
      <c r="C1023" s="167"/>
      <c r="D1023" s="167"/>
      <c r="E1023" s="166"/>
      <c r="F1023" s="166"/>
      <c r="G1023" s="166"/>
      <c r="H1023" s="167"/>
      <c r="I1023" s="167"/>
      <c r="J1023" s="12" t="s">
        <v>213</v>
      </c>
      <c r="K1023" s="8" t="s">
        <v>118</v>
      </c>
      <c r="L1023" s="8" t="s">
        <v>119</v>
      </c>
      <c r="M1023" s="8">
        <v>1</v>
      </c>
      <c r="N1023" s="168"/>
      <c r="O1023" s="167"/>
      <c r="P1023" s="167"/>
      <c r="Q1023" s="167"/>
      <c r="R1023" s="170"/>
      <c r="S1023" s="170"/>
      <c r="T1023" s="171"/>
      <c r="U1023" s="171"/>
      <c r="V1023" s="173"/>
      <c r="W1023" s="173"/>
      <c r="X1023" s="173"/>
      <c r="Y1023" s="173"/>
      <c r="Z1023" s="173"/>
      <c r="AA1023" s="173"/>
      <c r="AB1023" s="173"/>
      <c r="AC1023" s="168"/>
      <c r="AD1023" s="175"/>
      <c r="AE1023" s="175"/>
      <c r="AF1023" s="167"/>
      <c r="AG1023" s="168"/>
      <c r="AH1023" s="168"/>
      <c r="AI1023" s="168"/>
      <c r="AJ1023" s="167"/>
    </row>
    <row r="1024" spans="2:36" s="77" customFormat="1" ht="64" customHeight="1" x14ac:dyDescent="0.3">
      <c r="B1024" s="167"/>
      <c r="C1024" s="167"/>
      <c r="D1024" s="167"/>
      <c r="E1024" s="166"/>
      <c r="F1024" s="166"/>
      <c r="G1024" s="166"/>
      <c r="H1024" s="167"/>
      <c r="I1024" s="167"/>
      <c r="J1024" s="12" t="s">
        <v>120</v>
      </c>
      <c r="K1024" s="8" t="s">
        <v>121</v>
      </c>
      <c r="L1024" s="8" t="s">
        <v>119</v>
      </c>
      <c r="M1024" s="53">
        <v>1</v>
      </c>
      <c r="N1024" s="168"/>
      <c r="O1024" s="167"/>
      <c r="P1024" s="167"/>
      <c r="Q1024" s="167"/>
      <c r="R1024" s="170"/>
      <c r="S1024" s="170"/>
      <c r="T1024" s="171"/>
      <c r="U1024" s="171"/>
      <c r="V1024" s="173"/>
      <c r="W1024" s="173"/>
      <c r="X1024" s="173"/>
      <c r="Y1024" s="173"/>
      <c r="Z1024" s="173"/>
      <c r="AA1024" s="173"/>
      <c r="AB1024" s="173"/>
      <c r="AC1024" s="168"/>
      <c r="AD1024" s="175"/>
      <c r="AE1024" s="175"/>
      <c r="AF1024" s="167"/>
      <c r="AG1024" s="168"/>
      <c r="AH1024" s="168"/>
      <c r="AI1024" s="168"/>
      <c r="AJ1024" s="167"/>
    </row>
    <row r="1025" spans="2:36" s="66" customFormat="1" ht="91" x14ac:dyDescent="0.35">
      <c r="B1025" s="469" t="s">
        <v>818</v>
      </c>
      <c r="C1025" s="179" t="s">
        <v>819</v>
      </c>
      <c r="D1025" s="182" t="s">
        <v>66</v>
      </c>
      <c r="E1025" s="182" t="s">
        <v>67</v>
      </c>
      <c r="F1025" s="182" t="s">
        <v>844</v>
      </c>
      <c r="G1025" s="166" t="s">
        <v>147</v>
      </c>
      <c r="H1025" s="167" t="s">
        <v>70</v>
      </c>
      <c r="I1025" s="167" t="s">
        <v>79</v>
      </c>
      <c r="J1025" s="12" t="s">
        <v>212</v>
      </c>
      <c r="K1025" s="8" t="s">
        <v>107</v>
      </c>
      <c r="L1025" s="8" t="s">
        <v>86</v>
      </c>
      <c r="M1025" s="8">
        <v>40</v>
      </c>
      <c r="N1025" s="306" t="s">
        <v>672</v>
      </c>
      <c r="O1025" s="275" t="s">
        <v>823</v>
      </c>
      <c r="P1025" s="167" t="s">
        <v>75</v>
      </c>
      <c r="Q1025" s="167" t="s">
        <v>76</v>
      </c>
      <c r="R1025" s="170" t="s">
        <v>77</v>
      </c>
      <c r="S1025" s="170" t="s">
        <v>109</v>
      </c>
      <c r="T1025" s="171">
        <f>V1025+Y1025</f>
        <v>63650.82</v>
      </c>
      <c r="U1025" s="203" t="s">
        <v>98</v>
      </c>
      <c r="V1025" s="189">
        <v>31825.41</v>
      </c>
      <c r="W1025" s="173" t="s">
        <v>79</v>
      </c>
      <c r="X1025" s="173" t="s">
        <v>79</v>
      </c>
      <c r="Y1025" s="189">
        <v>31825.41</v>
      </c>
      <c r="Z1025" s="178"/>
      <c r="AA1025" s="173" t="s">
        <v>79</v>
      </c>
      <c r="AB1025" s="482">
        <v>5160.88</v>
      </c>
      <c r="AC1025" s="178"/>
      <c r="AD1025" s="175">
        <f>V1025+Y1025</f>
        <v>63650.82</v>
      </c>
      <c r="AE1025" s="178"/>
      <c r="AF1025" s="167" t="s">
        <v>79</v>
      </c>
      <c r="AG1025" s="168" t="s">
        <v>33</v>
      </c>
      <c r="AH1025" s="233" t="s">
        <v>162</v>
      </c>
      <c r="AI1025" s="327" t="s">
        <v>180</v>
      </c>
      <c r="AJ1025" s="167"/>
    </row>
    <row r="1026" spans="2:36" s="66" customFormat="1" ht="59.15" customHeight="1" x14ac:dyDescent="0.35">
      <c r="B1026" s="470"/>
      <c r="C1026" s="180"/>
      <c r="D1026" s="183"/>
      <c r="E1026" s="183"/>
      <c r="F1026" s="183"/>
      <c r="G1026" s="166"/>
      <c r="H1026" s="167"/>
      <c r="I1026" s="167"/>
      <c r="J1026" s="12" t="s">
        <v>111</v>
      </c>
      <c r="K1026" s="8" t="s">
        <v>112</v>
      </c>
      <c r="L1026" s="8" t="s">
        <v>85</v>
      </c>
      <c r="M1026" s="73">
        <v>1</v>
      </c>
      <c r="N1026" s="474"/>
      <c r="O1026" s="351"/>
      <c r="P1026" s="167"/>
      <c r="Q1026" s="167"/>
      <c r="R1026" s="170"/>
      <c r="S1026" s="170"/>
      <c r="T1026" s="171"/>
      <c r="U1026" s="204"/>
      <c r="V1026" s="187"/>
      <c r="W1026" s="173"/>
      <c r="X1026" s="173"/>
      <c r="Y1026" s="187"/>
      <c r="Z1026" s="197"/>
      <c r="AA1026" s="173"/>
      <c r="AB1026" s="483"/>
      <c r="AC1026" s="197"/>
      <c r="AD1026" s="175"/>
      <c r="AE1026" s="197"/>
      <c r="AF1026" s="167"/>
      <c r="AG1026" s="168"/>
      <c r="AH1026" s="234"/>
      <c r="AI1026" s="328"/>
      <c r="AJ1026" s="167"/>
    </row>
    <row r="1027" spans="2:36" s="66" customFormat="1" ht="123" customHeight="1" x14ac:dyDescent="0.35">
      <c r="B1027" s="471"/>
      <c r="C1027" s="181"/>
      <c r="D1027" s="184"/>
      <c r="E1027" s="184"/>
      <c r="F1027" s="184"/>
      <c r="G1027" s="166"/>
      <c r="H1027" s="167"/>
      <c r="I1027" s="167"/>
      <c r="J1027" s="12" t="s">
        <v>127</v>
      </c>
      <c r="K1027" s="8" t="s">
        <v>128</v>
      </c>
      <c r="L1027" s="8" t="s">
        <v>85</v>
      </c>
      <c r="M1027" s="51">
        <v>50</v>
      </c>
      <c r="N1027" s="307"/>
      <c r="O1027" s="308"/>
      <c r="P1027" s="167"/>
      <c r="Q1027" s="167"/>
      <c r="R1027" s="170"/>
      <c r="S1027" s="170"/>
      <c r="T1027" s="171"/>
      <c r="U1027" s="205"/>
      <c r="V1027" s="188"/>
      <c r="W1027" s="173"/>
      <c r="X1027" s="173"/>
      <c r="Y1027" s="188"/>
      <c r="Z1027" s="198"/>
      <c r="AA1027" s="173"/>
      <c r="AB1027" s="484"/>
      <c r="AC1027" s="198"/>
      <c r="AD1027" s="175"/>
      <c r="AE1027" s="198"/>
      <c r="AF1027" s="167"/>
      <c r="AG1027" s="168"/>
      <c r="AH1027" s="235"/>
      <c r="AI1027" s="329"/>
      <c r="AJ1027" s="167"/>
    </row>
    <row r="1028" spans="2:36" s="66" customFormat="1" ht="59.15" customHeight="1" x14ac:dyDescent="0.35">
      <c r="B1028" s="472" t="s">
        <v>1048</v>
      </c>
      <c r="C1028" s="177" t="s">
        <v>820</v>
      </c>
      <c r="D1028" s="259" t="s">
        <v>66</v>
      </c>
      <c r="E1028" s="259" t="s">
        <v>67</v>
      </c>
      <c r="F1028" s="259" t="s">
        <v>845</v>
      </c>
      <c r="G1028" s="259" t="s">
        <v>69</v>
      </c>
      <c r="H1028" s="242" t="s">
        <v>70</v>
      </c>
      <c r="I1028" s="242" t="s">
        <v>98</v>
      </c>
      <c r="J1028" s="21" t="s">
        <v>113</v>
      </c>
      <c r="K1028" s="29" t="s">
        <v>114</v>
      </c>
      <c r="L1028" s="29" t="s">
        <v>115</v>
      </c>
      <c r="M1028" s="61">
        <v>4</v>
      </c>
      <c r="N1028" s="347" t="s">
        <v>672</v>
      </c>
      <c r="O1028" s="349" t="s">
        <v>824</v>
      </c>
      <c r="P1028" s="242" t="s">
        <v>75</v>
      </c>
      <c r="Q1028" s="242" t="s">
        <v>76</v>
      </c>
      <c r="R1028" s="242" t="s">
        <v>77</v>
      </c>
      <c r="S1028" s="242" t="s">
        <v>109</v>
      </c>
      <c r="T1028" s="362">
        <f>+V1028+Y1028</f>
        <v>120700</v>
      </c>
      <c r="U1028" s="242" t="s">
        <v>98</v>
      </c>
      <c r="V1028" s="366">
        <v>60350</v>
      </c>
      <c r="W1028" s="265"/>
      <c r="X1028" s="265"/>
      <c r="Y1028" s="366">
        <v>60350</v>
      </c>
      <c r="Z1028" s="265"/>
      <c r="AA1028" s="265"/>
      <c r="AB1028" s="360">
        <v>9786.49</v>
      </c>
      <c r="AC1028" s="265" t="s">
        <v>80</v>
      </c>
      <c r="AD1028" s="362">
        <f>+V1028+Y1028</f>
        <v>120700</v>
      </c>
      <c r="AE1028" s="265"/>
      <c r="AF1028" s="242"/>
      <c r="AG1028" s="265" t="s">
        <v>33</v>
      </c>
      <c r="AH1028" s="506" t="s">
        <v>162</v>
      </c>
      <c r="AI1028" s="365" t="s">
        <v>180</v>
      </c>
      <c r="AJ1028" s="242"/>
    </row>
    <row r="1029" spans="2:36" s="66" customFormat="1" ht="59.15" customHeight="1" x14ac:dyDescent="0.35">
      <c r="B1029" s="473"/>
      <c r="C1029" s="177"/>
      <c r="D1029" s="349"/>
      <c r="E1029" s="349"/>
      <c r="F1029" s="259"/>
      <c r="G1029" s="259"/>
      <c r="H1029" s="243"/>
      <c r="I1029" s="243"/>
      <c r="J1029" s="21" t="s">
        <v>116</v>
      </c>
      <c r="K1029" s="29" t="s">
        <v>117</v>
      </c>
      <c r="L1029" s="29" t="s">
        <v>85</v>
      </c>
      <c r="M1029" s="61">
        <v>1</v>
      </c>
      <c r="N1029" s="348"/>
      <c r="O1029" s="349"/>
      <c r="P1029" s="243"/>
      <c r="Q1029" s="243"/>
      <c r="R1029" s="243"/>
      <c r="S1029" s="243"/>
      <c r="T1029" s="363"/>
      <c r="U1029" s="243"/>
      <c r="V1029" s="367"/>
      <c r="W1029" s="269"/>
      <c r="X1029" s="269"/>
      <c r="Y1029" s="367"/>
      <c r="Z1029" s="269"/>
      <c r="AA1029" s="269"/>
      <c r="AB1029" s="361"/>
      <c r="AC1029" s="269"/>
      <c r="AD1029" s="363"/>
      <c r="AE1029" s="269"/>
      <c r="AF1029" s="243"/>
      <c r="AG1029" s="269"/>
      <c r="AH1029" s="506"/>
      <c r="AI1029" s="365"/>
      <c r="AJ1029" s="243"/>
    </row>
    <row r="1030" spans="2:36" s="66" customFormat="1" ht="59.15" customHeight="1" x14ac:dyDescent="0.35">
      <c r="B1030" s="473"/>
      <c r="C1030" s="177"/>
      <c r="D1030" s="349"/>
      <c r="E1030" s="349"/>
      <c r="F1030" s="259"/>
      <c r="G1030" s="259"/>
      <c r="H1030" s="243"/>
      <c r="I1030" s="243"/>
      <c r="J1030" s="21" t="s">
        <v>213</v>
      </c>
      <c r="K1030" s="29" t="s">
        <v>118</v>
      </c>
      <c r="L1030" s="29" t="s">
        <v>119</v>
      </c>
      <c r="M1030" s="61">
        <v>1</v>
      </c>
      <c r="N1030" s="348"/>
      <c r="O1030" s="349"/>
      <c r="P1030" s="243"/>
      <c r="Q1030" s="243"/>
      <c r="R1030" s="243"/>
      <c r="S1030" s="243"/>
      <c r="T1030" s="363"/>
      <c r="U1030" s="243"/>
      <c r="V1030" s="367"/>
      <c r="W1030" s="269"/>
      <c r="X1030" s="269"/>
      <c r="Y1030" s="367"/>
      <c r="Z1030" s="269"/>
      <c r="AA1030" s="269"/>
      <c r="AB1030" s="361"/>
      <c r="AC1030" s="269"/>
      <c r="AD1030" s="363"/>
      <c r="AE1030" s="269"/>
      <c r="AF1030" s="243"/>
      <c r="AG1030" s="269"/>
      <c r="AH1030" s="506"/>
      <c r="AI1030" s="365"/>
      <c r="AJ1030" s="243"/>
    </row>
    <row r="1031" spans="2:36" s="66" customFormat="1" ht="59.15" customHeight="1" x14ac:dyDescent="0.35">
      <c r="B1031" s="473"/>
      <c r="C1031" s="177"/>
      <c r="D1031" s="349"/>
      <c r="E1031" s="349"/>
      <c r="F1031" s="259"/>
      <c r="G1031" s="259"/>
      <c r="H1031" s="244"/>
      <c r="I1031" s="244"/>
      <c r="J1031" s="21" t="s">
        <v>120</v>
      </c>
      <c r="K1031" s="29" t="s">
        <v>121</v>
      </c>
      <c r="L1031" s="29" t="s">
        <v>119</v>
      </c>
      <c r="M1031" s="61">
        <v>1</v>
      </c>
      <c r="N1031" s="348"/>
      <c r="O1031" s="349"/>
      <c r="P1031" s="244"/>
      <c r="Q1031" s="244"/>
      <c r="R1031" s="244"/>
      <c r="S1031" s="244"/>
      <c r="T1031" s="364"/>
      <c r="U1031" s="244"/>
      <c r="V1031" s="367"/>
      <c r="W1031" s="270"/>
      <c r="X1031" s="270"/>
      <c r="Y1031" s="367"/>
      <c r="Z1031" s="270"/>
      <c r="AA1031" s="270"/>
      <c r="AB1031" s="361"/>
      <c r="AC1031" s="270"/>
      <c r="AD1031" s="364"/>
      <c r="AE1031" s="270"/>
      <c r="AF1031" s="244"/>
      <c r="AG1031" s="270"/>
      <c r="AH1031" s="506"/>
      <c r="AI1031" s="365"/>
      <c r="AJ1031" s="244"/>
    </row>
    <row r="1032" spans="2:36" s="66" customFormat="1" ht="91" x14ac:dyDescent="0.35">
      <c r="B1032" s="475" t="s">
        <v>993</v>
      </c>
      <c r="C1032" s="179" t="s">
        <v>821</v>
      </c>
      <c r="D1032" s="179" t="s">
        <v>66</v>
      </c>
      <c r="E1032" s="182" t="s">
        <v>67</v>
      </c>
      <c r="F1032" s="182" t="s">
        <v>844</v>
      </c>
      <c r="G1032" s="166" t="s">
        <v>147</v>
      </c>
      <c r="H1032" s="179" t="s">
        <v>70</v>
      </c>
      <c r="I1032" s="179" t="s">
        <v>98</v>
      </c>
      <c r="J1032" s="12" t="s">
        <v>212</v>
      </c>
      <c r="K1032" s="8" t="s">
        <v>107</v>
      </c>
      <c r="L1032" s="8" t="s">
        <v>86</v>
      </c>
      <c r="M1032" s="8">
        <v>40</v>
      </c>
      <c r="N1032" s="238" t="s">
        <v>672</v>
      </c>
      <c r="O1032" s="241" t="s">
        <v>823</v>
      </c>
      <c r="P1032" s="167" t="s">
        <v>75</v>
      </c>
      <c r="Q1032" s="167" t="s">
        <v>76</v>
      </c>
      <c r="R1032" s="170" t="s">
        <v>77</v>
      </c>
      <c r="S1032" s="170" t="s">
        <v>109</v>
      </c>
      <c r="T1032" s="171">
        <f>V1032+Y1032</f>
        <v>180556.38</v>
      </c>
      <c r="U1032" s="203" t="s">
        <v>98</v>
      </c>
      <c r="V1032" s="211">
        <v>90278.19</v>
      </c>
      <c r="W1032" s="173" t="s">
        <v>79</v>
      </c>
      <c r="X1032" s="173" t="s">
        <v>79</v>
      </c>
      <c r="Y1032" s="211">
        <v>90278.19</v>
      </c>
      <c r="Z1032" s="173" t="s">
        <v>98</v>
      </c>
      <c r="AA1032" s="173" t="s">
        <v>79</v>
      </c>
      <c r="AB1032" s="211">
        <v>14639.71</v>
      </c>
      <c r="AC1032" s="168" t="s">
        <v>149</v>
      </c>
      <c r="AD1032" s="175">
        <f>V1032+Y1032</f>
        <v>180556.38</v>
      </c>
      <c r="AE1032" s="175" t="s">
        <v>79</v>
      </c>
      <c r="AF1032" s="167" t="s">
        <v>79</v>
      </c>
      <c r="AG1032" s="168" t="s">
        <v>33</v>
      </c>
      <c r="AH1032" s="233" t="s">
        <v>162</v>
      </c>
      <c r="AI1032" s="327" t="s">
        <v>180</v>
      </c>
      <c r="AJ1032" s="179"/>
    </row>
    <row r="1033" spans="2:36" s="66" customFormat="1" ht="59.15" customHeight="1" x14ac:dyDescent="0.35">
      <c r="B1033" s="476"/>
      <c r="C1033" s="180"/>
      <c r="D1033" s="180"/>
      <c r="E1033" s="183"/>
      <c r="F1033" s="183"/>
      <c r="G1033" s="166"/>
      <c r="H1033" s="180"/>
      <c r="I1033" s="180"/>
      <c r="J1033" s="12" t="s">
        <v>111</v>
      </c>
      <c r="K1033" s="8" t="s">
        <v>112</v>
      </c>
      <c r="L1033" s="8" t="s">
        <v>85</v>
      </c>
      <c r="M1033" s="73">
        <v>8</v>
      </c>
      <c r="N1033" s="239"/>
      <c r="O1033" s="337"/>
      <c r="P1033" s="167"/>
      <c r="Q1033" s="167"/>
      <c r="R1033" s="170"/>
      <c r="S1033" s="170"/>
      <c r="T1033" s="171"/>
      <c r="U1033" s="204"/>
      <c r="V1033" s="212"/>
      <c r="W1033" s="173"/>
      <c r="X1033" s="173"/>
      <c r="Y1033" s="212"/>
      <c r="Z1033" s="173"/>
      <c r="AA1033" s="173"/>
      <c r="AB1033" s="212"/>
      <c r="AC1033" s="168"/>
      <c r="AD1033" s="175"/>
      <c r="AE1033" s="175"/>
      <c r="AF1033" s="167"/>
      <c r="AG1033" s="168"/>
      <c r="AH1033" s="234"/>
      <c r="AI1033" s="328"/>
      <c r="AJ1033" s="180"/>
    </row>
    <row r="1034" spans="2:36" s="66" customFormat="1" ht="144" customHeight="1" x14ac:dyDescent="0.35">
      <c r="B1034" s="477"/>
      <c r="C1034" s="181"/>
      <c r="D1034" s="181"/>
      <c r="E1034" s="184"/>
      <c r="F1034" s="184"/>
      <c r="G1034" s="166"/>
      <c r="H1034" s="181"/>
      <c r="I1034" s="181"/>
      <c r="J1034" s="12" t="s">
        <v>127</v>
      </c>
      <c r="K1034" s="8" t="s">
        <v>128</v>
      </c>
      <c r="L1034" s="8" t="s">
        <v>85</v>
      </c>
      <c r="M1034" s="73">
        <v>430</v>
      </c>
      <c r="N1034" s="240"/>
      <c r="O1034" s="232"/>
      <c r="P1034" s="167"/>
      <c r="Q1034" s="167"/>
      <c r="R1034" s="170"/>
      <c r="S1034" s="170"/>
      <c r="T1034" s="171"/>
      <c r="U1034" s="205"/>
      <c r="V1034" s="213"/>
      <c r="W1034" s="173"/>
      <c r="X1034" s="173"/>
      <c r="Y1034" s="213"/>
      <c r="Z1034" s="173"/>
      <c r="AA1034" s="173"/>
      <c r="AB1034" s="213"/>
      <c r="AC1034" s="168"/>
      <c r="AD1034" s="175"/>
      <c r="AE1034" s="175"/>
      <c r="AF1034" s="167"/>
      <c r="AG1034" s="168"/>
      <c r="AH1034" s="235"/>
      <c r="AI1034" s="329"/>
      <c r="AJ1034" s="181"/>
    </row>
    <row r="1035" spans="2:36" s="66" customFormat="1" ht="91" x14ac:dyDescent="0.35">
      <c r="B1035" s="475" t="s">
        <v>817</v>
      </c>
      <c r="C1035" s="179" t="s">
        <v>822</v>
      </c>
      <c r="D1035" s="179" t="s">
        <v>66</v>
      </c>
      <c r="E1035" s="182" t="s">
        <v>67</v>
      </c>
      <c r="F1035" s="182" t="s">
        <v>858</v>
      </c>
      <c r="G1035" s="166" t="s">
        <v>147</v>
      </c>
      <c r="H1035" s="179" t="s">
        <v>70</v>
      </c>
      <c r="I1035" s="179" t="s">
        <v>98</v>
      </c>
      <c r="J1035" s="12" t="s">
        <v>212</v>
      </c>
      <c r="K1035" s="8" t="s">
        <v>107</v>
      </c>
      <c r="L1035" s="8" t="s">
        <v>86</v>
      </c>
      <c r="M1035" s="8">
        <v>40</v>
      </c>
      <c r="N1035" s="238" t="s">
        <v>672</v>
      </c>
      <c r="O1035" s="241" t="s">
        <v>823</v>
      </c>
      <c r="P1035" s="167" t="s">
        <v>75</v>
      </c>
      <c r="Q1035" s="167" t="s">
        <v>76</v>
      </c>
      <c r="R1035" s="170" t="s">
        <v>77</v>
      </c>
      <c r="S1035" s="170" t="s">
        <v>109</v>
      </c>
      <c r="T1035" s="171">
        <f>V1035+Y1035</f>
        <v>185607.02</v>
      </c>
      <c r="U1035" s="203" t="s">
        <v>98</v>
      </c>
      <c r="V1035" s="211">
        <v>92803.51</v>
      </c>
      <c r="W1035" s="173" t="s">
        <v>79</v>
      </c>
      <c r="X1035" s="173" t="s">
        <v>79</v>
      </c>
      <c r="Y1035" s="211">
        <v>92803.51</v>
      </c>
      <c r="Z1035" s="173" t="s">
        <v>98</v>
      </c>
      <c r="AA1035" s="173" t="s">
        <v>79</v>
      </c>
      <c r="AB1035" s="211">
        <v>15049.22</v>
      </c>
      <c r="AC1035" s="168" t="s">
        <v>149</v>
      </c>
      <c r="AD1035" s="175">
        <f>V1035+Y1035</f>
        <v>185607.02</v>
      </c>
      <c r="AE1035" s="175" t="s">
        <v>79</v>
      </c>
      <c r="AF1035" s="167" t="s">
        <v>79</v>
      </c>
      <c r="AG1035" s="168" t="s">
        <v>33</v>
      </c>
      <c r="AH1035" s="233" t="s">
        <v>162</v>
      </c>
      <c r="AI1035" s="327" t="s">
        <v>180</v>
      </c>
      <c r="AJ1035" s="203"/>
    </row>
    <row r="1036" spans="2:36" s="66" customFormat="1" ht="59.15" customHeight="1" x14ac:dyDescent="0.35">
      <c r="B1036" s="476"/>
      <c r="C1036" s="180"/>
      <c r="D1036" s="180"/>
      <c r="E1036" s="183"/>
      <c r="F1036" s="183"/>
      <c r="G1036" s="166"/>
      <c r="H1036" s="180"/>
      <c r="I1036" s="180"/>
      <c r="J1036" s="12" t="s">
        <v>111</v>
      </c>
      <c r="K1036" s="8" t="s">
        <v>112</v>
      </c>
      <c r="L1036" s="8" t="s">
        <v>85</v>
      </c>
      <c r="M1036" s="73">
        <v>5</v>
      </c>
      <c r="N1036" s="239"/>
      <c r="O1036" s="337"/>
      <c r="P1036" s="167"/>
      <c r="Q1036" s="167"/>
      <c r="R1036" s="170"/>
      <c r="S1036" s="170"/>
      <c r="T1036" s="171"/>
      <c r="U1036" s="204"/>
      <c r="V1036" s="212"/>
      <c r="W1036" s="173"/>
      <c r="X1036" s="173"/>
      <c r="Y1036" s="212"/>
      <c r="Z1036" s="173"/>
      <c r="AA1036" s="173"/>
      <c r="AB1036" s="212"/>
      <c r="AC1036" s="168"/>
      <c r="AD1036" s="175"/>
      <c r="AE1036" s="175"/>
      <c r="AF1036" s="167"/>
      <c r="AG1036" s="168"/>
      <c r="AH1036" s="234"/>
      <c r="AI1036" s="328"/>
      <c r="AJ1036" s="204"/>
    </row>
    <row r="1037" spans="2:36" s="66" customFormat="1" ht="140.5" customHeight="1" x14ac:dyDescent="0.35">
      <c r="B1037" s="477"/>
      <c r="C1037" s="181"/>
      <c r="D1037" s="181"/>
      <c r="E1037" s="184"/>
      <c r="F1037" s="184"/>
      <c r="G1037" s="166"/>
      <c r="H1037" s="181"/>
      <c r="I1037" s="181"/>
      <c r="J1037" s="12" t="s">
        <v>127</v>
      </c>
      <c r="K1037" s="8" t="s">
        <v>128</v>
      </c>
      <c r="L1037" s="8" t="s">
        <v>85</v>
      </c>
      <c r="M1037" s="73">
        <v>122</v>
      </c>
      <c r="N1037" s="240"/>
      <c r="O1037" s="232"/>
      <c r="P1037" s="167"/>
      <c r="Q1037" s="167"/>
      <c r="R1037" s="170"/>
      <c r="S1037" s="170"/>
      <c r="T1037" s="171"/>
      <c r="U1037" s="205"/>
      <c r="V1037" s="213"/>
      <c r="W1037" s="173"/>
      <c r="X1037" s="173"/>
      <c r="Y1037" s="213"/>
      <c r="Z1037" s="173"/>
      <c r="AA1037" s="173"/>
      <c r="AB1037" s="213"/>
      <c r="AC1037" s="168"/>
      <c r="AD1037" s="175"/>
      <c r="AE1037" s="175"/>
      <c r="AF1037" s="167"/>
      <c r="AG1037" s="168"/>
      <c r="AH1037" s="235"/>
      <c r="AI1037" s="329"/>
      <c r="AJ1037" s="205"/>
    </row>
    <row r="1038" spans="2:36" s="66" customFormat="1" ht="91" x14ac:dyDescent="0.35">
      <c r="B1038" s="469" t="s">
        <v>816</v>
      </c>
      <c r="C1038" s="179" t="s">
        <v>819</v>
      </c>
      <c r="D1038" s="179" t="s">
        <v>66</v>
      </c>
      <c r="E1038" s="182" t="s">
        <v>67</v>
      </c>
      <c r="F1038" s="182" t="s">
        <v>858</v>
      </c>
      <c r="G1038" s="166" t="s">
        <v>147</v>
      </c>
      <c r="H1038" s="179" t="s">
        <v>70</v>
      </c>
      <c r="I1038" s="179" t="s">
        <v>98</v>
      </c>
      <c r="J1038" s="12" t="s">
        <v>212</v>
      </c>
      <c r="K1038" s="8" t="s">
        <v>107</v>
      </c>
      <c r="L1038" s="8" t="s">
        <v>86</v>
      </c>
      <c r="M1038" s="8">
        <v>40</v>
      </c>
      <c r="N1038" s="238" t="s">
        <v>672</v>
      </c>
      <c r="O1038" s="241" t="s">
        <v>823</v>
      </c>
      <c r="P1038" s="167" t="s">
        <v>75</v>
      </c>
      <c r="Q1038" s="167" t="s">
        <v>76</v>
      </c>
      <c r="R1038" s="170" t="s">
        <v>77</v>
      </c>
      <c r="S1038" s="170" t="s">
        <v>109</v>
      </c>
      <c r="T1038" s="171">
        <f>V1038+Y1038</f>
        <v>63657.3</v>
      </c>
      <c r="U1038" s="203" t="s">
        <v>98</v>
      </c>
      <c r="V1038" s="189">
        <v>31828.65</v>
      </c>
      <c r="W1038" s="173" t="s">
        <v>79</v>
      </c>
      <c r="X1038" s="173" t="s">
        <v>79</v>
      </c>
      <c r="Y1038" s="189">
        <v>31828.65</v>
      </c>
      <c r="Z1038" s="173" t="s">
        <v>98</v>
      </c>
      <c r="AA1038" s="173" t="s">
        <v>79</v>
      </c>
      <c r="AB1038" s="482">
        <v>5161.3999999999996</v>
      </c>
      <c r="AC1038" s="168" t="s">
        <v>149</v>
      </c>
      <c r="AD1038" s="175">
        <f>V1038+Y1038</f>
        <v>63657.3</v>
      </c>
      <c r="AE1038" s="175" t="s">
        <v>79</v>
      </c>
      <c r="AF1038" s="167" t="s">
        <v>79</v>
      </c>
      <c r="AG1038" s="168" t="s">
        <v>33</v>
      </c>
      <c r="AH1038" s="233" t="s">
        <v>170</v>
      </c>
      <c r="AI1038" s="327" t="s">
        <v>171</v>
      </c>
      <c r="AJ1038" s="203"/>
    </row>
    <row r="1039" spans="2:36" s="66" customFormat="1" ht="59.15" customHeight="1" x14ac:dyDescent="0.35">
      <c r="B1039" s="470"/>
      <c r="C1039" s="180"/>
      <c r="D1039" s="180"/>
      <c r="E1039" s="183"/>
      <c r="F1039" s="183"/>
      <c r="G1039" s="166"/>
      <c r="H1039" s="180"/>
      <c r="I1039" s="180"/>
      <c r="J1039" s="12" t="s">
        <v>111</v>
      </c>
      <c r="K1039" s="8" t="s">
        <v>112</v>
      </c>
      <c r="L1039" s="8" t="s">
        <v>85</v>
      </c>
      <c r="M1039" s="51">
        <v>1</v>
      </c>
      <c r="N1039" s="239"/>
      <c r="O1039" s="337"/>
      <c r="P1039" s="167"/>
      <c r="Q1039" s="167"/>
      <c r="R1039" s="170"/>
      <c r="S1039" s="170"/>
      <c r="T1039" s="171"/>
      <c r="U1039" s="204"/>
      <c r="V1039" s="187"/>
      <c r="W1039" s="173"/>
      <c r="X1039" s="173"/>
      <c r="Y1039" s="187"/>
      <c r="Z1039" s="173"/>
      <c r="AA1039" s="173"/>
      <c r="AB1039" s="483"/>
      <c r="AC1039" s="168"/>
      <c r="AD1039" s="175"/>
      <c r="AE1039" s="175"/>
      <c r="AF1039" s="167"/>
      <c r="AG1039" s="168"/>
      <c r="AH1039" s="234"/>
      <c r="AI1039" s="328"/>
      <c r="AJ1039" s="204"/>
    </row>
    <row r="1040" spans="2:36" s="66" customFormat="1" ht="134.15" customHeight="1" x14ac:dyDescent="0.35">
      <c r="B1040" s="471"/>
      <c r="C1040" s="181"/>
      <c r="D1040" s="181"/>
      <c r="E1040" s="184"/>
      <c r="F1040" s="184"/>
      <c r="G1040" s="166"/>
      <c r="H1040" s="181"/>
      <c r="I1040" s="181"/>
      <c r="J1040" s="12" t="s">
        <v>127</v>
      </c>
      <c r="K1040" s="8" t="s">
        <v>128</v>
      </c>
      <c r="L1040" s="8" t="s">
        <v>85</v>
      </c>
      <c r="M1040" s="51">
        <v>50</v>
      </c>
      <c r="N1040" s="240"/>
      <c r="O1040" s="232"/>
      <c r="P1040" s="167"/>
      <c r="Q1040" s="167"/>
      <c r="R1040" s="170"/>
      <c r="S1040" s="170"/>
      <c r="T1040" s="171"/>
      <c r="U1040" s="205"/>
      <c r="V1040" s="188"/>
      <c r="W1040" s="173"/>
      <c r="X1040" s="173"/>
      <c r="Y1040" s="188"/>
      <c r="Z1040" s="173"/>
      <c r="AA1040" s="173"/>
      <c r="AB1040" s="484"/>
      <c r="AC1040" s="168"/>
      <c r="AD1040" s="175"/>
      <c r="AE1040" s="175"/>
      <c r="AF1040" s="167"/>
      <c r="AG1040" s="168"/>
      <c r="AH1040" s="235"/>
      <c r="AI1040" s="329"/>
      <c r="AJ1040" s="205"/>
    </row>
    <row r="1041" spans="2:36" s="66" customFormat="1" ht="91" x14ac:dyDescent="0.35">
      <c r="B1041" s="469" t="s">
        <v>815</v>
      </c>
      <c r="C1041" s="179" t="s">
        <v>821</v>
      </c>
      <c r="D1041" s="179" t="s">
        <v>66</v>
      </c>
      <c r="E1041" s="182" t="s">
        <v>67</v>
      </c>
      <c r="F1041" s="182" t="s">
        <v>858</v>
      </c>
      <c r="G1041" s="166" t="s">
        <v>147</v>
      </c>
      <c r="H1041" s="179" t="s">
        <v>70</v>
      </c>
      <c r="I1041" s="179" t="s">
        <v>98</v>
      </c>
      <c r="J1041" s="12" t="s">
        <v>212</v>
      </c>
      <c r="K1041" s="8" t="s">
        <v>107</v>
      </c>
      <c r="L1041" s="8" t="s">
        <v>86</v>
      </c>
      <c r="M1041" s="8">
        <v>40</v>
      </c>
      <c r="N1041" s="238" t="s">
        <v>672</v>
      </c>
      <c r="O1041" s="241" t="s">
        <v>823</v>
      </c>
      <c r="P1041" s="167" t="s">
        <v>75</v>
      </c>
      <c r="Q1041" s="167" t="s">
        <v>76</v>
      </c>
      <c r="R1041" s="170" t="s">
        <v>77</v>
      </c>
      <c r="S1041" s="170" t="s">
        <v>109</v>
      </c>
      <c r="T1041" s="171">
        <f>V1041+Y1041</f>
        <v>112847.7</v>
      </c>
      <c r="U1041" s="203" t="s">
        <v>98</v>
      </c>
      <c r="V1041" s="178">
        <v>56423.85</v>
      </c>
      <c r="W1041" s="173" t="s">
        <v>79</v>
      </c>
      <c r="X1041" s="173" t="s">
        <v>79</v>
      </c>
      <c r="Y1041" s="178">
        <v>56423.85</v>
      </c>
      <c r="Z1041" s="173" t="s">
        <v>98</v>
      </c>
      <c r="AA1041" s="173" t="s">
        <v>79</v>
      </c>
      <c r="AB1041" s="178">
        <v>9149.82</v>
      </c>
      <c r="AC1041" s="168" t="s">
        <v>149</v>
      </c>
      <c r="AD1041" s="175">
        <f>V1041+Y1041</f>
        <v>112847.7</v>
      </c>
      <c r="AE1041" s="175" t="s">
        <v>79</v>
      </c>
      <c r="AF1041" s="167" t="s">
        <v>79</v>
      </c>
      <c r="AG1041" s="168" t="s">
        <v>33</v>
      </c>
      <c r="AH1041" s="233" t="s">
        <v>170</v>
      </c>
      <c r="AI1041" s="327" t="s">
        <v>171</v>
      </c>
      <c r="AJ1041" s="203"/>
    </row>
    <row r="1042" spans="2:36" s="66" customFormat="1" ht="59.15" customHeight="1" x14ac:dyDescent="0.35">
      <c r="B1042" s="470"/>
      <c r="C1042" s="180"/>
      <c r="D1042" s="180"/>
      <c r="E1042" s="183"/>
      <c r="F1042" s="183"/>
      <c r="G1042" s="166"/>
      <c r="H1042" s="180"/>
      <c r="I1042" s="180"/>
      <c r="J1042" s="12" t="s">
        <v>111</v>
      </c>
      <c r="K1042" s="8" t="s">
        <v>112</v>
      </c>
      <c r="L1042" s="8" t="s">
        <v>85</v>
      </c>
      <c r="M1042" s="53">
        <v>5</v>
      </c>
      <c r="N1042" s="239"/>
      <c r="O1042" s="337"/>
      <c r="P1042" s="167"/>
      <c r="Q1042" s="167"/>
      <c r="R1042" s="170"/>
      <c r="S1042" s="170"/>
      <c r="T1042" s="171"/>
      <c r="U1042" s="204"/>
      <c r="V1042" s="197"/>
      <c r="W1042" s="173"/>
      <c r="X1042" s="173"/>
      <c r="Y1042" s="197"/>
      <c r="Z1042" s="173"/>
      <c r="AA1042" s="173"/>
      <c r="AB1042" s="197"/>
      <c r="AC1042" s="168"/>
      <c r="AD1042" s="175"/>
      <c r="AE1042" s="175"/>
      <c r="AF1042" s="167"/>
      <c r="AG1042" s="168"/>
      <c r="AH1042" s="234"/>
      <c r="AI1042" s="328"/>
      <c r="AJ1042" s="204"/>
    </row>
    <row r="1043" spans="2:36" s="66" customFormat="1" ht="143.15" customHeight="1" x14ac:dyDescent="0.35">
      <c r="B1043" s="470"/>
      <c r="C1043" s="180"/>
      <c r="D1043" s="180"/>
      <c r="E1043" s="183"/>
      <c r="F1043" s="183"/>
      <c r="G1043" s="166"/>
      <c r="H1043" s="181"/>
      <c r="I1043" s="181"/>
      <c r="J1043" s="12" t="s">
        <v>127</v>
      </c>
      <c r="K1043" s="8" t="s">
        <v>128</v>
      </c>
      <c r="L1043" s="8" t="s">
        <v>85</v>
      </c>
      <c r="M1043" s="53">
        <v>265</v>
      </c>
      <c r="N1043" s="240"/>
      <c r="O1043" s="232"/>
      <c r="P1043" s="167"/>
      <c r="Q1043" s="167"/>
      <c r="R1043" s="170"/>
      <c r="S1043" s="170"/>
      <c r="T1043" s="171"/>
      <c r="U1043" s="205"/>
      <c r="V1043" s="198"/>
      <c r="W1043" s="173"/>
      <c r="X1043" s="173"/>
      <c r="Y1043" s="198"/>
      <c r="Z1043" s="173"/>
      <c r="AA1043" s="173"/>
      <c r="AB1043" s="198"/>
      <c r="AC1043" s="168"/>
      <c r="AD1043" s="175"/>
      <c r="AE1043" s="175"/>
      <c r="AF1043" s="167"/>
      <c r="AG1043" s="168"/>
      <c r="AH1043" s="235"/>
      <c r="AI1043" s="329"/>
      <c r="AJ1043" s="205"/>
    </row>
    <row r="1044" spans="2:36" s="66" customFormat="1" ht="107.15" customHeight="1" x14ac:dyDescent="0.35">
      <c r="B1044" s="475" t="s">
        <v>814</v>
      </c>
      <c r="C1044" s="179" t="s">
        <v>822</v>
      </c>
      <c r="D1044" s="179" t="s">
        <v>66</v>
      </c>
      <c r="E1044" s="182" t="s">
        <v>67</v>
      </c>
      <c r="F1044" s="182" t="s">
        <v>844</v>
      </c>
      <c r="G1044" s="166" t="s">
        <v>147</v>
      </c>
      <c r="H1044" s="179" t="s">
        <v>70</v>
      </c>
      <c r="I1044" s="167" t="s">
        <v>79</v>
      </c>
      <c r="J1044" s="12" t="s">
        <v>212</v>
      </c>
      <c r="K1044" s="8" t="s">
        <v>107</v>
      </c>
      <c r="L1044" s="8" t="s">
        <v>86</v>
      </c>
      <c r="M1044" s="8">
        <v>40</v>
      </c>
      <c r="N1044" s="238" t="s">
        <v>672</v>
      </c>
      <c r="O1044" s="241" t="s">
        <v>823</v>
      </c>
      <c r="P1044" s="167" t="s">
        <v>75</v>
      </c>
      <c r="Q1044" s="167" t="s">
        <v>76</v>
      </c>
      <c r="R1044" s="170" t="s">
        <v>77</v>
      </c>
      <c r="S1044" s="170" t="s">
        <v>109</v>
      </c>
      <c r="T1044" s="171">
        <f>V1044+Y1044</f>
        <v>74242.8</v>
      </c>
      <c r="U1044" s="203" t="s">
        <v>98</v>
      </c>
      <c r="V1044" s="178">
        <v>37121.4</v>
      </c>
      <c r="W1044" s="173" t="s">
        <v>79</v>
      </c>
      <c r="X1044" s="173" t="s">
        <v>79</v>
      </c>
      <c r="Y1044" s="178">
        <v>37121.4</v>
      </c>
      <c r="Z1044" s="173" t="s">
        <v>98</v>
      </c>
      <c r="AA1044" s="173" t="s">
        <v>79</v>
      </c>
      <c r="AB1044" s="178">
        <v>6019.69</v>
      </c>
      <c r="AC1044" s="168" t="s">
        <v>149</v>
      </c>
      <c r="AD1044" s="175">
        <f>V1044+Y1044</f>
        <v>74242.8</v>
      </c>
      <c r="AE1044" s="175" t="s">
        <v>79</v>
      </c>
      <c r="AF1044" s="167" t="s">
        <v>79</v>
      </c>
      <c r="AG1044" s="168" t="s">
        <v>33</v>
      </c>
      <c r="AH1044" s="233" t="s">
        <v>170</v>
      </c>
      <c r="AI1044" s="327" t="s">
        <v>171</v>
      </c>
      <c r="AJ1044" s="191"/>
    </row>
    <row r="1045" spans="2:36" s="66" customFormat="1" ht="59.15" customHeight="1" x14ac:dyDescent="0.35">
      <c r="B1045" s="476"/>
      <c r="C1045" s="180"/>
      <c r="D1045" s="180"/>
      <c r="E1045" s="183"/>
      <c r="F1045" s="183"/>
      <c r="G1045" s="166"/>
      <c r="H1045" s="180"/>
      <c r="I1045" s="167"/>
      <c r="J1045" s="12" t="s">
        <v>111</v>
      </c>
      <c r="K1045" s="8" t="s">
        <v>112</v>
      </c>
      <c r="L1045" s="8" t="s">
        <v>85</v>
      </c>
      <c r="M1045" s="53">
        <v>2</v>
      </c>
      <c r="N1045" s="239"/>
      <c r="O1045" s="337"/>
      <c r="P1045" s="167"/>
      <c r="Q1045" s="167"/>
      <c r="R1045" s="170"/>
      <c r="S1045" s="170"/>
      <c r="T1045" s="171"/>
      <c r="U1045" s="204"/>
      <c r="V1045" s="197"/>
      <c r="W1045" s="173"/>
      <c r="X1045" s="173"/>
      <c r="Y1045" s="197"/>
      <c r="Z1045" s="173"/>
      <c r="AA1045" s="173"/>
      <c r="AB1045" s="197"/>
      <c r="AC1045" s="168"/>
      <c r="AD1045" s="175"/>
      <c r="AE1045" s="175"/>
      <c r="AF1045" s="167"/>
      <c r="AG1045" s="168"/>
      <c r="AH1045" s="234"/>
      <c r="AI1045" s="328"/>
      <c r="AJ1045" s="192"/>
    </row>
    <row r="1046" spans="2:36" s="66" customFormat="1" ht="145.5" customHeight="1" x14ac:dyDescent="0.35">
      <c r="B1046" s="476"/>
      <c r="C1046" s="180"/>
      <c r="D1046" s="180"/>
      <c r="E1046" s="183"/>
      <c r="F1046" s="183"/>
      <c r="G1046" s="182"/>
      <c r="H1046" s="181"/>
      <c r="I1046" s="167"/>
      <c r="J1046" s="12" t="s">
        <v>127</v>
      </c>
      <c r="K1046" s="8" t="s">
        <v>128</v>
      </c>
      <c r="L1046" s="8" t="s">
        <v>85</v>
      </c>
      <c r="M1046" s="53">
        <v>40</v>
      </c>
      <c r="N1046" s="240"/>
      <c r="O1046" s="232"/>
      <c r="P1046" s="167"/>
      <c r="Q1046" s="167"/>
      <c r="R1046" s="170"/>
      <c r="S1046" s="170"/>
      <c r="T1046" s="171"/>
      <c r="U1046" s="205"/>
      <c r="V1046" s="198"/>
      <c r="W1046" s="173"/>
      <c r="X1046" s="173"/>
      <c r="Y1046" s="198"/>
      <c r="Z1046" s="173"/>
      <c r="AA1046" s="173"/>
      <c r="AB1046" s="198"/>
      <c r="AC1046" s="168"/>
      <c r="AD1046" s="175"/>
      <c r="AE1046" s="175"/>
      <c r="AF1046" s="167"/>
      <c r="AG1046" s="168"/>
      <c r="AH1046" s="235"/>
      <c r="AI1046" s="329"/>
      <c r="AJ1046" s="193"/>
    </row>
    <row r="1047" spans="2:36" s="66" customFormat="1" ht="59.15" customHeight="1" x14ac:dyDescent="0.35">
      <c r="B1047" s="480" t="s">
        <v>1045</v>
      </c>
      <c r="C1047" s="167" t="s">
        <v>820</v>
      </c>
      <c r="D1047" s="166" t="s">
        <v>66</v>
      </c>
      <c r="E1047" s="166" t="s">
        <v>67</v>
      </c>
      <c r="F1047" s="166" t="s">
        <v>845</v>
      </c>
      <c r="G1047" s="166" t="s">
        <v>69</v>
      </c>
      <c r="H1047" s="179" t="s">
        <v>70</v>
      </c>
      <c r="I1047" s="179" t="s">
        <v>98</v>
      </c>
      <c r="J1047" s="12" t="s">
        <v>113</v>
      </c>
      <c r="K1047" s="8" t="s">
        <v>114</v>
      </c>
      <c r="L1047" s="8" t="s">
        <v>115</v>
      </c>
      <c r="M1047" s="53">
        <v>4</v>
      </c>
      <c r="N1047" s="260" t="s">
        <v>672</v>
      </c>
      <c r="O1047" s="169" t="s">
        <v>824</v>
      </c>
      <c r="P1047" s="179" t="s">
        <v>75</v>
      </c>
      <c r="Q1047" s="179" t="s">
        <v>76</v>
      </c>
      <c r="R1047" s="179" t="s">
        <v>77</v>
      </c>
      <c r="S1047" s="179" t="s">
        <v>109</v>
      </c>
      <c r="T1047" s="203">
        <f>+V1047+Y1047</f>
        <v>120700</v>
      </c>
      <c r="U1047" s="179" t="s">
        <v>98</v>
      </c>
      <c r="V1047" s="175">
        <v>60350</v>
      </c>
      <c r="W1047" s="191"/>
      <c r="X1047" s="191"/>
      <c r="Y1047" s="175">
        <v>60350</v>
      </c>
      <c r="Z1047" s="191"/>
      <c r="AA1047" s="191"/>
      <c r="AB1047" s="214">
        <v>9786.49</v>
      </c>
      <c r="AC1047" s="191" t="s">
        <v>80</v>
      </c>
      <c r="AD1047" s="276">
        <f>+V1047+Y1047</f>
        <v>120700</v>
      </c>
      <c r="AE1047" s="191"/>
      <c r="AF1047" s="179"/>
      <c r="AG1047" s="191" t="s">
        <v>33</v>
      </c>
      <c r="AH1047" s="196" t="s">
        <v>165</v>
      </c>
      <c r="AI1047" s="195" t="s">
        <v>183</v>
      </c>
      <c r="AJ1047" s="179"/>
    </row>
    <row r="1048" spans="2:36" s="66" customFormat="1" ht="59.15" customHeight="1" x14ac:dyDescent="0.35">
      <c r="B1048" s="481"/>
      <c r="C1048" s="167"/>
      <c r="D1048" s="169"/>
      <c r="E1048" s="169"/>
      <c r="F1048" s="166"/>
      <c r="G1048" s="166"/>
      <c r="H1048" s="180"/>
      <c r="I1048" s="180"/>
      <c r="J1048" s="12" t="s">
        <v>116</v>
      </c>
      <c r="K1048" s="8" t="s">
        <v>117</v>
      </c>
      <c r="L1048" s="8" t="s">
        <v>85</v>
      </c>
      <c r="M1048" s="53">
        <v>1</v>
      </c>
      <c r="N1048" s="262"/>
      <c r="O1048" s="169"/>
      <c r="P1048" s="180"/>
      <c r="Q1048" s="180"/>
      <c r="R1048" s="180"/>
      <c r="S1048" s="180"/>
      <c r="T1048" s="204"/>
      <c r="U1048" s="180"/>
      <c r="V1048" s="271"/>
      <c r="W1048" s="192"/>
      <c r="X1048" s="192"/>
      <c r="Y1048" s="271"/>
      <c r="Z1048" s="192"/>
      <c r="AA1048" s="192"/>
      <c r="AB1048" s="215"/>
      <c r="AC1048" s="192"/>
      <c r="AD1048" s="277"/>
      <c r="AE1048" s="192"/>
      <c r="AF1048" s="180"/>
      <c r="AG1048" s="192"/>
      <c r="AH1048" s="196"/>
      <c r="AI1048" s="195"/>
      <c r="AJ1048" s="180"/>
    </row>
    <row r="1049" spans="2:36" s="66" customFormat="1" ht="59.15" customHeight="1" x14ac:dyDescent="0.35">
      <c r="B1049" s="481"/>
      <c r="C1049" s="167"/>
      <c r="D1049" s="169"/>
      <c r="E1049" s="169"/>
      <c r="F1049" s="166"/>
      <c r="G1049" s="166"/>
      <c r="H1049" s="180"/>
      <c r="I1049" s="180"/>
      <c r="J1049" s="12" t="s">
        <v>213</v>
      </c>
      <c r="K1049" s="8" t="s">
        <v>118</v>
      </c>
      <c r="L1049" s="8" t="s">
        <v>119</v>
      </c>
      <c r="M1049" s="53">
        <v>1</v>
      </c>
      <c r="N1049" s="262"/>
      <c r="O1049" s="169"/>
      <c r="P1049" s="180"/>
      <c r="Q1049" s="180"/>
      <c r="R1049" s="180"/>
      <c r="S1049" s="180"/>
      <c r="T1049" s="204"/>
      <c r="U1049" s="180"/>
      <c r="V1049" s="271"/>
      <c r="W1049" s="192"/>
      <c r="X1049" s="192"/>
      <c r="Y1049" s="271"/>
      <c r="Z1049" s="192"/>
      <c r="AA1049" s="192"/>
      <c r="AB1049" s="215"/>
      <c r="AC1049" s="192"/>
      <c r="AD1049" s="277"/>
      <c r="AE1049" s="192"/>
      <c r="AF1049" s="180"/>
      <c r="AG1049" s="192"/>
      <c r="AH1049" s="196"/>
      <c r="AI1049" s="195"/>
      <c r="AJ1049" s="180"/>
    </row>
    <row r="1050" spans="2:36" s="66" customFormat="1" ht="59.15" customHeight="1" x14ac:dyDescent="0.35">
      <c r="B1050" s="481"/>
      <c r="C1050" s="167"/>
      <c r="D1050" s="169"/>
      <c r="E1050" s="169"/>
      <c r="F1050" s="166"/>
      <c r="G1050" s="166"/>
      <c r="H1050" s="181"/>
      <c r="I1050" s="181"/>
      <c r="J1050" s="12" t="s">
        <v>120</v>
      </c>
      <c r="K1050" s="8" t="s">
        <v>121</v>
      </c>
      <c r="L1050" s="8" t="s">
        <v>119</v>
      </c>
      <c r="M1050" s="53">
        <v>1</v>
      </c>
      <c r="N1050" s="262"/>
      <c r="O1050" s="169"/>
      <c r="P1050" s="181"/>
      <c r="Q1050" s="181"/>
      <c r="R1050" s="181"/>
      <c r="S1050" s="181"/>
      <c r="T1050" s="205"/>
      <c r="U1050" s="181"/>
      <c r="V1050" s="271"/>
      <c r="W1050" s="193"/>
      <c r="X1050" s="193"/>
      <c r="Y1050" s="271"/>
      <c r="Z1050" s="193"/>
      <c r="AA1050" s="193"/>
      <c r="AB1050" s="215"/>
      <c r="AC1050" s="193"/>
      <c r="AD1050" s="278"/>
      <c r="AE1050" s="193"/>
      <c r="AF1050" s="181"/>
      <c r="AG1050" s="193"/>
      <c r="AH1050" s="196"/>
      <c r="AI1050" s="195"/>
      <c r="AJ1050" s="181"/>
    </row>
    <row r="1051" spans="2:36" s="66" customFormat="1" ht="91" x14ac:dyDescent="0.35">
      <c r="B1051" s="475" t="s">
        <v>1046</v>
      </c>
      <c r="C1051" s="179" t="s">
        <v>821</v>
      </c>
      <c r="D1051" s="179" t="s">
        <v>66</v>
      </c>
      <c r="E1051" s="182" t="s">
        <v>67</v>
      </c>
      <c r="F1051" s="182" t="s">
        <v>844</v>
      </c>
      <c r="G1051" s="166" t="s">
        <v>147</v>
      </c>
      <c r="H1051" s="179" t="s">
        <v>70</v>
      </c>
      <c r="I1051" s="179" t="s">
        <v>98</v>
      </c>
      <c r="J1051" s="12" t="s">
        <v>212</v>
      </c>
      <c r="K1051" s="8" t="s">
        <v>107</v>
      </c>
      <c r="L1051" s="8" t="s">
        <v>86</v>
      </c>
      <c r="M1051" s="8">
        <v>40</v>
      </c>
      <c r="N1051" s="238" t="s">
        <v>672</v>
      </c>
      <c r="O1051" s="241" t="s">
        <v>823</v>
      </c>
      <c r="P1051" s="167" t="s">
        <v>75</v>
      </c>
      <c r="Q1051" s="167" t="s">
        <v>76</v>
      </c>
      <c r="R1051" s="170" t="s">
        <v>77</v>
      </c>
      <c r="S1051" s="170" t="s">
        <v>109</v>
      </c>
      <c r="T1051" s="171">
        <f>V1051+Y1051</f>
        <v>185116.78</v>
      </c>
      <c r="U1051" s="203" t="s">
        <v>98</v>
      </c>
      <c r="V1051" s="211">
        <v>92558.39</v>
      </c>
      <c r="W1051" s="173" t="s">
        <v>79</v>
      </c>
      <c r="X1051" s="173" t="s">
        <v>79</v>
      </c>
      <c r="Y1051" s="211">
        <v>92558.39</v>
      </c>
      <c r="Z1051" s="173" t="s">
        <v>98</v>
      </c>
      <c r="AA1051" s="173" t="s">
        <v>79</v>
      </c>
      <c r="AB1051" s="211">
        <v>15009.47</v>
      </c>
      <c r="AC1051" s="168" t="s">
        <v>149</v>
      </c>
      <c r="AD1051" s="175">
        <f>V1051+Y1051</f>
        <v>185116.78</v>
      </c>
      <c r="AE1051" s="175" t="s">
        <v>79</v>
      </c>
      <c r="AF1051" s="167" t="s">
        <v>79</v>
      </c>
      <c r="AG1051" s="168" t="s">
        <v>33</v>
      </c>
      <c r="AH1051" s="233" t="s">
        <v>165</v>
      </c>
      <c r="AI1051" s="327" t="s">
        <v>183</v>
      </c>
      <c r="AJ1051" s="179"/>
    </row>
    <row r="1052" spans="2:36" s="66" customFormat="1" ht="59.15" customHeight="1" x14ac:dyDescent="0.35">
      <c r="B1052" s="476"/>
      <c r="C1052" s="180"/>
      <c r="D1052" s="180"/>
      <c r="E1052" s="183"/>
      <c r="F1052" s="183"/>
      <c r="G1052" s="166"/>
      <c r="H1052" s="180"/>
      <c r="I1052" s="180"/>
      <c r="J1052" s="12" t="s">
        <v>111</v>
      </c>
      <c r="K1052" s="8" t="s">
        <v>112</v>
      </c>
      <c r="L1052" s="8" t="s">
        <v>85</v>
      </c>
      <c r="M1052" s="73">
        <v>8</v>
      </c>
      <c r="N1052" s="239"/>
      <c r="O1052" s="337"/>
      <c r="P1052" s="167"/>
      <c r="Q1052" s="167"/>
      <c r="R1052" s="170"/>
      <c r="S1052" s="170"/>
      <c r="T1052" s="171"/>
      <c r="U1052" s="204"/>
      <c r="V1052" s="212"/>
      <c r="W1052" s="173"/>
      <c r="X1052" s="173"/>
      <c r="Y1052" s="212"/>
      <c r="Z1052" s="173"/>
      <c r="AA1052" s="173"/>
      <c r="AB1052" s="212"/>
      <c r="AC1052" s="168"/>
      <c r="AD1052" s="175"/>
      <c r="AE1052" s="175"/>
      <c r="AF1052" s="167"/>
      <c r="AG1052" s="168"/>
      <c r="AH1052" s="234"/>
      <c r="AI1052" s="328"/>
      <c r="AJ1052" s="180"/>
    </row>
    <row r="1053" spans="2:36" s="66" customFormat="1" ht="144" customHeight="1" x14ac:dyDescent="0.35">
      <c r="B1053" s="477"/>
      <c r="C1053" s="181"/>
      <c r="D1053" s="181"/>
      <c r="E1053" s="184"/>
      <c r="F1053" s="184"/>
      <c r="G1053" s="166"/>
      <c r="H1053" s="181"/>
      <c r="I1053" s="181"/>
      <c r="J1053" s="12" t="s">
        <v>127</v>
      </c>
      <c r="K1053" s="8" t="s">
        <v>128</v>
      </c>
      <c r="L1053" s="8" t="s">
        <v>85</v>
      </c>
      <c r="M1053" s="73">
        <v>425</v>
      </c>
      <c r="N1053" s="240"/>
      <c r="O1053" s="232"/>
      <c r="P1053" s="167"/>
      <c r="Q1053" s="167"/>
      <c r="R1053" s="170"/>
      <c r="S1053" s="170"/>
      <c r="T1053" s="171"/>
      <c r="U1053" s="205"/>
      <c r="V1053" s="213"/>
      <c r="W1053" s="173"/>
      <c r="X1053" s="173"/>
      <c r="Y1053" s="213"/>
      <c r="Z1053" s="173"/>
      <c r="AA1053" s="173"/>
      <c r="AB1053" s="213"/>
      <c r="AC1053" s="168"/>
      <c r="AD1053" s="175"/>
      <c r="AE1053" s="175"/>
      <c r="AF1053" s="167"/>
      <c r="AG1053" s="168"/>
      <c r="AH1053" s="235"/>
      <c r="AI1053" s="329"/>
      <c r="AJ1053" s="181"/>
    </row>
    <row r="1054" spans="2:36" s="66" customFormat="1" ht="116.15" customHeight="1" x14ac:dyDescent="0.35">
      <c r="B1054" s="475" t="s">
        <v>1047</v>
      </c>
      <c r="C1054" s="179" t="s">
        <v>822</v>
      </c>
      <c r="D1054" s="179" t="s">
        <v>66</v>
      </c>
      <c r="E1054" s="182" t="s">
        <v>67</v>
      </c>
      <c r="F1054" s="182" t="s">
        <v>858</v>
      </c>
      <c r="G1054" s="166" t="s">
        <v>147</v>
      </c>
      <c r="H1054" s="179" t="s">
        <v>70</v>
      </c>
      <c r="I1054" s="179" t="s">
        <v>98</v>
      </c>
      <c r="J1054" s="12" t="s">
        <v>212</v>
      </c>
      <c r="K1054" s="8" t="s">
        <v>107</v>
      </c>
      <c r="L1054" s="8" t="s">
        <v>86</v>
      </c>
      <c r="M1054" s="8">
        <v>40</v>
      </c>
      <c r="N1054" s="238" t="s">
        <v>672</v>
      </c>
      <c r="O1054" s="241" t="s">
        <v>823</v>
      </c>
      <c r="P1054" s="167" t="s">
        <v>75</v>
      </c>
      <c r="Q1054" s="167" t="s">
        <v>76</v>
      </c>
      <c r="R1054" s="170" t="s">
        <v>77</v>
      </c>
      <c r="S1054" s="170" t="s">
        <v>109</v>
      </c>
      <c r="T1054" s="171">
        <f>V1054+Y1054</f>
        <v>186065.8</v>
      </c>
      <c r="U1054" s="203" t="s">
        <v>98</v>
      </c>
      <c r="V1054" s="211">
        <v>93032.9</v>
      </c>
      <c r="W1054" s="173" t="s">
        <v>79</v>
      </c>
      <c r="X1054" s="173" t="s">
        <v>79</v>
      </c>
      <c r="Y1054" s="211">
        <v>93032.9</v>
      </c>
      <c r="Z1054" s="173" t="s">
        <v>98</v>
      </c>
      <c r="AA1054" s="173" t="s">
        <v>79</v>
      </c>
      <c r="AB1054" s="211">
        <v>15086.42</v>
      </c>
      <c r="AC1054" s="168" t="s">
        <v>149</v>
      </c>
      <c r="AD1054" s="175">
        <f>V1054+Y1054</f>
        <v>186065.8</v>
      </c>
      <c r="AE1054" s="175" t="s">
        <v>79</v>
      </c>
      <c r="AF1054" s="167" t="s">
        <v>79</v>
      </c>
      <c r="AG1054" s="168" t="s">
        <v>33</v>
      </c>
      <c r="AH1054" s="233" t="s">
        <v>165</v>
      </c>
      <c r="AI1054" s="327" t="s">
        <v>183</v>
      </c>
      <c r="AJ1054" s="203"/>
    </row>
    <row r="1055" spans="2:36" s="66" customFormat="1" ht="59.15" customHeight="1" x14ac:dyDescent="0.35">
      <c r="B1055" s="476"/>
      <c r="C1055" s="180"/>
      <c r="D1055" s="180"/>
      <c r="E1055" s="183"/>
      <c r="F1055" s="183"/>
      <c r="G1055" s="166"/>
      <c r="H1055" s="180"/>
      <c r="I1055" s="180"/>
      <c r="J1055" s="12" t="s">
        <v>111</v>
      </c>
      <c r="K1055" s="8" t="s">
        <v>112</v>
      </c>
      <c r="L1055" s="8" t="s">
        <v>85</v>
      </c>
      <c r="M1055" s="73">
        <v>5</v>
      </c>
      <c r="N1055" s="239"/>
      <c r="O1055" s="337"/>
      <c r="P1055" s="167"/>
      <c r="Q1055" s="167"/>
      <c r="R1055" s="170"/>
      <c r="S1055" s="170"/>
      <c r="T1055" s="171"/>
      <c r="U1055" s="204"/>
      <c r="V1055" s="212"/>
      <c r="W1055" s="173"/>
      <c r="X1055" s="173"/>
      <c r="Y1055" s="212"/>
      <c r="Z1055" s="173"/>
      <c r="AA1055" s="173"/>
      <c r="AB1055" s="212"/>
      <c r="AC1055" s="168"/>
      <c r="AD1055" s="175"/>
      <c r="AE1055" s="175"/>
      <c r="AF1055" s="167"/>
      <c r="AG1055" s="168"/>
      <c r="AH1055" s="234"/>
      <c r="AI1055" s="328"/>
      <c r="AJ1055" s="204"/>
    </row>
    <row r="1056" spans="2:36" s="66" customFormat="1" ht="140.5" customHeight="1" x14ac:dyDescent="0.35">
      <c r="B1056" s="477"/>
      <c r="C1056" s="181"/>
      <c r="D1056" s="181"/>
      <c r="E1056" s="184"/>
      <c r="F1056" s="184"/>
      <c r="G1056" s="166"/>
      <c r="H1056" s="181"/>
      <c r="I1056" s="181"/>
      <c r="J1056" s="12" t="s">
        <v>127</v>
      </c>
      <c r="K1056" s="8" t="s">
        <v>128</v>
      </c>
      <c r="L1056" s="8" t="s">
        <v>85</v>
      </c>
      <c r="M1056" s="73">
        <v>100</v>
      </c>
      <c r="N1056" s="240"/>
      <c r="O1056" s="232"/>
      <c r="P1056" s="167"/>
      <c r="Q1056" s="167"/>
      <c r="R1056" s="170"/>
      <c r="S1056" s="170"/>
      <c r="T1056" s="171"/>
      <c r="U1056" s="205"/>
      <c r="V1056" s="213"/>
      <c r="W1056" s="173"/>
      <c r="X1056" s="173"/>
      <c r="Y1056" s="213"/>
      <c r="Z1056" s="173"/>
      <c r="AA1056" s="173"/>
      <c r="AB1056" s="213"/>
      <c r="AC1056" s="168"/>
      <c r="AD1056" s="175"/>
      <c r="AE1056" s="175"/>
      <c r="AF1056" s="167"/>
      <c r="AG1056" s="168"/>
      <c r="AH1056" s="235"/>
      <c r="AI1056" s="329"/>
      <c r="AJ1056" s="205"/>
    </row>
    <row r="1057" spans="2:36" s="66" customFormat="1" ht="131.5" customHeight="1" x14ac:dyDescent="0.35">
      <c r="B1057" s="179" t="s">
        <v>836</v>
      </c>
      <c r="C1057" s="179" t="s">
        <v>837</v>
      </c>
      <c r="D1057" s="179" t="s">
        <v>66</v>
      </c>
      <c r="E1057" s="182" t="s">
        <v>67</v>
      </c>
      <c r="F1057" s="182" t="s">
        <v>844</v>
      </c>
      <c r="G1057" s="182" t="s">
        <v>147</v>
      </c>
      <c r="H1057" s="179" t="s">
        <v>70</v>
      </c>
      <c r="I1057" s="179" t="s">
        <v>98</v>
      </c>
      <c r="J1057" s="12" t="s">
        <v>212</v>
      </c>
      <c r="K1057" s="8" t="s">
        <v>107</v>
      </c>
      <c r="L1057" s="8" t="s">
        <v>86</v>
      </c>
      <c r="M1057" s="55">
        <v>40</v>
      </c>
      <c r="N1057" s="238" t="s">
        <v>108</v>
      </c>
      <c r="O1057" s="179" t="s">
        <v>520</v>
      </c>
      <c r="P1057" s="167" t="s">
        <v>75</v>
      </c>
      <c r="Q1057" s="167" t="s">
        <v>76</v>
      </c>
      <c r="R1057" s="170" t="s">
        <v>77</v>
      </c>
      <c r="S1057" s="170" t="s">
        <v>109</v>
      </c>
      <c r="T1057" s="171">
        <f>V1057+Y1057</f>
        <v>427999.99</v>
      </c>
      <c r="U1057" s="171">
        <v>53499.99</v>
      </c>
      <c r="V1057" s="173">
        <v>213999.99</v>
      </c>
      <c r="W1057" s="173" t="s">
        <v>79</v>
      </c>
      <c r="X1057" s="173" t="s">
        <v>79</v>
      </c>
      <c r="Y1057" s="173">
        <v>214000</v>
      </c>
      <c r="Z1057" s="173" t="s">
        <v>98</v>
      </c>
      <c r="AA1057" s="173" t="s">
        <v>79</v>
      </c>
      <c r="AB1057" s="173">
        <v>34702.71</v>
      </c>
      <c r="AC1057" s="168" t="s">
        <v>149</v>
      </c>
      <c r="AD1057" s="171">
        <f>+V1057+Y1057</f>
        <v>427999.99</v>
      </c>
      <c r="AE1057" s="173" t="s">
        <v>98</v>
      </c>
      <c r="AF1057" s="173" t="s">
        <v>79</v>
      </c>
      <c r="AG1057" s="168" t="s">
        <v>33</v>
      </c>
      <c r="AH1057" s="173" t="s">
        <v>164</v>
      </c>
      <c r="AI1057" s="173" t="s">
        <v>183</v>
      </c>
      <c r="AJ1057" s="171"/>
    </row>
    <row r="1058" spans="2:36" s="66" customFormat="1" ht="58.5" customHeight="1" x14ac:dyDescent="0.35">
      <c r="B1058" s="180"/>
      <c r="C1058" s="180"/>
      <c r="D1058" s="180"/>
      <c r="E1058" s="183"/>
      <c r="F1058" s="183"/>
      <c r="G1058" s="183"/>
      <c r="H1058" s="180"/>
      <c r="I1058" s="180"/>
      <c r="J1058" s="12" t="s">
        <v>111</v>
      </c>
      <c r="K1058" s="8" t="s">
        <v>112</v>
      </c>
      <c r="L1058" s="8" t="s">
        <v>85</v>
      </c>
      <c r="M1058" s="55">
        <v>8</v>
      </c>
      <c r="N1058" s="239"/>
      <c r="O1058" s="180"/>
      <c r="P1058" s="167"/>
      <c r="Q1058" s="167"/>
      <c r="R1058" s="170"/>
      <c r="S1058" s="170"/>
      <c r="T1058" s="171"/>
      <c r="U1058" s="171"/>
      <c r="V1058" s="173"/>
      <c r="W1058" s="173"/>
      <c r="X1058" s="173"/>
      <c r="Y1058" s="173"/>
      <c r="Z1058" s="173"/>
      <c r="AA1058" s="173"/>
      <c r="AB1058" s="173"/>
      <c r="AC1058" s="168"/>
      <c r="AD1058" s="171"/>
      <c r="AE1058" s="173"/>
      <c r="AF1058" s="173"/>
      <c r="AG1058" s="168"/>
      <c r="AH1058" s="173"/>
      <c r="AI1058" s="173"/>
      <c r="AJ1058" s="171"/>
    </row>
    <row r="1059" spans="2:36" s="66" customFormat="1" ht="45.65" customHeight="1" x14ac:dyDescent="0.35">
      <c r="B1059" s="181"/>
      <c r="C1059" s="181"/>
      <c r="D1059" s="181"/>
      <c r="E1059" s="184"/>
      <c r="F1059" s="184"/>
      <c r="G1059" s="184"/>
      <c r="H1059" s="181"/>
      <c r="I1059" s="181"/>
      <c r="J1059" s="12" t="s">
        <v>127</v>
      </c>
      <c r="K1059" s="8" t="s">
        <v>128</v>
      </c>
      <c r="L1059" s="8" t="s">
        <v>85</v>
      </c>
      <c r="M1059" s="55">
        <v>185</v>
      </c>
      <c r="N1059" s="240"/>
      <c r="O1059" s="181"/>
      <c r="P1059" s="167"/>
      <c r="Q1059" s="167"/>
      <c r="R1059" s="170"/>
      <c r="S1059" s="170"/>
      <c r="T1059" s="171"/>
      <c r="U1059" s="171"/>
      <c r="V1059" s="173"/>
      <c r="W1059" s="173"/>
      <c r="X1059" s="173"/>
      <c r="Y1059" s="173"/>
      <c r="Z1059" s="173"/>
      <c r="AA1059" s="173"/>
      <c r="AB1059" s="173"/>
      <c r="AC1059" s="168"/>
      <c r="AD1059" s="171"/>
      <c r="AE1059" s="173"/>
      <c r="AF1059" s="173"/>
      <c r="AG1059" s="168"/>
      <c r="AH1059" s="173"/>
      <c r="AI1059" s="173"/>
      <c r="AJ1059" s="171"/>
    </row>
    <row r="1060" spans="2:36" s="66" customFormat="1" ht="129.65" customHeight="1" x14ac:dyDescent="0.35">
      <c r="B1060" s="179" t="s">
        <v>838</v>
      </c>
      <c r="C1060" s="179" t="s">
        <v>839</v>
      </c>
      <c r="D1060" s="179" t="s">
        <v>66</v>
      </c>
      <c r="E1060" s="182" t="s">
        <v>67</v>
      </c>
      <c r="F1060" s="182" t="s">
        <v>844</v>
      </c>
      <c r="G1060" s="182" t="s">
        <v>147</v>
      </c>
      <c r="H1060" s="179" t="s">
        <v>70</v>
      </c>
      <c r="I1060" s="179" t="s">
        <v>98</v>
      </c>
      <c r="J1060" s="12" t="s">
        <v>212</v>
      </c>
      <c r="K1060" s="8" t="s">
        <v>107</v>
      </c>
      <c r="L1060" s="8" t="s">
        <v>86</v>
      </c>
      <c r="M1060" s="55">
        <v>40</v>
      </c>
      <c r="N1060" s="238" t="s">
        <v>108</v>
      </c>
      <c r="O1060" s="179" t="s">
        <v>520</v>
      </c>
      <c r="P1060" s="167" t="s">
        <v>75</v>
      </c>
      <c r="Q1060" s="167" t="s">
        <v>76</v>
      </c>
      <c r="R1060" s="170" t="s">
        <v>77</v>
      </c>
      <c r="S1060" s="170" t="s">
        <v>109</v>
      </c>
      <c r="T1060" s="171">
        <f>V1060+Y1060</f>
        <v>333840</v>
      </c>
      <c r="U1060" s="171">
        <f>+T1060/M1061</f>
        <v>55640</v>
      </c>
      <c r="V1060" s="173">
        <v>166920</v>
      </c>
      <c r="W1060" s="173" t="s">
        <v>79</v>
      </c>
      <c r="X1060" s="173" t="s">
        <v>79</v>
      </c>
      <c r="Y1060" s="173">
        <v>166920</v>
      </c>
      <c r="Z1060" s="173" t="s">
        <v>98</v>
      </c>
      <c r="AA1060" s="173" t="s">
        <v>79</v>
      </c>
      <c r="AB1060" s="173">
        <v>27068.11</v>
      </c>
      <c r="AC1060" s="168" t="s">
        <v>149</v>
      </c>
      <c r="AD1060" s="171">
        <f>+V1060+Y1060</f>
        <v>333840</v>
      </c>
      <c r="AE1060" s="173" t="s">
        <v>98</v>
      </c>
      <c r="AF1060" s="173" t="s">
        <v>79</v>
      </c>
      <c r="AG1060" s="168" t="s">
        <v>33</v>
      </c>
      <c r="AH1060" s="173" t="s">
        <v>253</v>
      </c>
      <c r="AI1060" s="173" t="s">
        <v>257</v>
      </c>
      <c r="AJ1060" s="171"/>
    </row>
    <row r="1061" spans="2:36" s="66" customFormat="1" ht="57" customHeight="1" x14ac:dyDescent="0.35">
      <c r="B1061" s="180"/>
      <c r="C1061" s="180"/>
      <c r="D1061" s="180"/>
      <c r="E1061" s="183"/>
      <c r="F1061" s="183"/>
      <c r="G1061" s="183"/>
      <c r="H1061" s="180"/>
      <c r="I1061" s="180"/>
      <c r="J1061" s="12" t="s">
        <v>111</v>
      </c>
      <c r="K1061" s="8" t="s">
        <v>112</v>
      </c>
      <c r="L1061" s="8" t="s">
        <v>85</v>
      </c>
      <c r="M1061" s="55">
        <v>6</v>
      </c>
      <c r="N1061" s="239"/>
      <c r="O1061" s="180"/>
      <c r="P1061" s="167"/>
      <c r="Q1061" s="167"/>
      <c r="R1061" s="170"/>
      <c r="S1061" s="170"/>
      <c r="T1061" s="171"/>
      <c r="U1061" s="171"/>
      <c r="V1061" s="173"/>
      <c r="W1061" s="173"/>
      <c r="X1061" s="173"/>
      <c r="Y1061" s="173"/>
      <c r="Z1061" s="173"/>
      <c r="AA1061" s="173"/>
      <c r="AB1061" s="173"/>
      <c r="AC1061" s="168"/>
      <c r="AD1061" s="171"/>
      <c r="AE1061" s="173"/>
      <c r="AF1061" s="173"/>
      <c r="AG1061" s="168"/>
      <c r="AH1061" s="173"/>
      <c r="AI1061" s="173"/>
      <c r="AJ1061" s="171"/>
    </row>
    <row r="1062" spans="2:36" s="66" customFormat="1" ht="45" customHeight="1" x14ac:dyDescent="0.35">
      <c r="B1062" s="180"/>
      <c r="C1062" s="180"/>
      <c r="D1062" s="180"/>
      <c r="E1062" s="183"/>
      <c r="F1062" s="183"/>
      <c r="G1062" s="183"/>
      <c r="H1062" s="181"/>
      <c r="I1062" s="181"/>
      <c r="J1062" s="12" t="s">
        <v>127</v>
      </c>
      <c r="K1062" s="8" t="s">
        <v>128</v>
      </c>
      <c r="L1062" s="8" t="s">
        <v>85</v>
      </c>
      <c r="M1062" s="55">
        <v>156</v>
      </c>
      <c r="N1062" s="240"/>
      <c r="O1062" s="181"/>
      <c r="P1062" s="167"/>
      <c r="Q1062" s="167"/>
      <c r="R1062" s="170"/>
      <c r="S1062" s="170"/>
      <c r="T1062" s="171"/>
      <c r="U1062" s="171"/>
      <c r="V1062" s="173"/>
      <c r="W1062" s="173"/>
      <c r="X1062" s="173"/>
      <c r="Y1062" s="173"/>
      <c r="Z1062" s="173"/>
      <c r="AA1062" s="173"/>
      <c r="AB1062" s="173"/>
      <c r="AC1062" s="168"/>
      <c r="AD1062" s="171"/>
      <c r="AE1062" s="173"/>
      <c r="AF1062" s="173"/>
      <c r="AG1062" s="168"/>
      <c r="AH1062" s="173"/>
      <c r="AI1062" s="173"/>
      <c r="AJ1062" s="171"/>
    </row>
    <row r="1063" spans="2:36" s="66" customFormat="1" ht="57" customHeight="1" x14ac:dyDescent="0.35">
      <c r="B1063" s="167" t="s">
        <v>840</v>
      </c>
      <c r="C1063" s="167" t="s">
        <v>841</v>
      </c>
      <c r="D1063" s="167" t="s">
        <v>66</v>
      </c>
      <c r="E1063" s="182" t="s">
        <v>67</v>
      </c>
      <c r="F1063" s="182" t="s">
        <v>845</v>
      </c>
      <c r="G1063" s="182" t="s">
        <v>69</v>
      </c>
      <c r="H1063" s="179" t="s">
        <v>70</v>
      </c>
      <c r="I1063" s="179" t="s">
        <v>98</v>
      </c>
      <c r="J1063" s="12" t="s">
        <v>113</v>
      </c>
      <c r="K1063" s="8" t="s">
        <v>114</v>
      </c>
      <c r="L1063" s="8" t="s">
        <v>115</v>
      </c>
      <c r="M1063" s="55">
        <v>2</v>
      </c>
      <c r="N1063" s="238" t="s">
        <v>108</v>
      </c>
      <c r="O1063" s="241" t="s">
        <v>520</v>
      </c>
      <c r="P1063" s="179" t="s">
        <v>75</v>
      </c>
      <c r="Q1063" s="179" t="s">
        <v>76</v>
      </c>
      <c r="R1063" s="200" t="s">
        <v>77</v>
      </c>
      <c r="S1063" s="200" t="s">
        <v>109</v>
      </c>
      <c r="T1063" s="203">
        <f>+V1063+Y1063</f>
        <v>151940</v>
      </c>
      <c r="U1063" s="203">
        <f>+T1063/2</f>
        <v>75970</v>
      </c>
      <c r="V1063" s="178">
        <v>75970</v>
      </c>
      <c r="W1063" s="178" t="s">
        <v>98</v>
      </c>
      <c r="X1063" s="178" t="s">
        <v>98</v>
      </c>
      <c r="Y1063" s="178">
        <v>75970</v>
      </c>
      <c r="Z1063" s="178" t="s">
        <v>98</v>
      </c>
      <c r="AA1063" s="178" t="s">
        <v>98</v>
      </c>
      <c r="AB1063" s="178">
        <v>12319.46</v>
      </c>
      <c r="AC1063" s="178" t="s">
        <v>80</v>
      </c>
      <c r="AD1063" s="203">
        <f>+V1063+Y1063</f>
        <v>151940</v>
      </c>
      <c r="AE1063" s="178" t="s">
        <v>98</v>
      </c>
      <c r="AF1063" s="203" t="s">
        <v>98</v>
      </c>
      <c r="AG1063" s="178" t="s">
        <v>33</v>
      </c>
      <c r="AH1063" s="178" t="s">
        <v>260</v>
      </c>
      <c r="AI1063" s="178" t="s">
        <v>170</v>
      </c>
      <c r="AJ1063" s="203"/>
    </row>
    <row r="1064" spans="2:36" s="66" customFormat="1" ht="61" customHeight="1" x14ac:dyDescent="0.35">
      <c r="B1064" s="167"/>
      <c r="C1064" s="167"/>
      <c r="D1064" s="167"/>
      <c r="E1064" s="183"/>
      <c r="F1064" s="183"/>
      <c r="G1064" s="183"/>
      <c r="H1064" s="180"/>
      <c r="I1064" s="180"/>
      <c r="J1064" s="12" t="s">
        <v>116</v>
      </c>
      <c r="K1064" s="8" t="s">
        <v>117</v>
      </c>
      <c r="L1064" s="8" t="s">
        <v>85</v>
      </c>
      <c r="M1064" s="55">
        <v>2</v>
      </c>
      <c r="N1064" s="239"/>
      <c r="O1064" s="337"/>
      <c r="P1064" s="180"/>
      <c r="Q1064" s="180"/>
      <c r="R1064" s="201"/>
      <c r="S1064" s="201"/>
      <c r="T1064" s="204"/>
      <c r="U1064" s="204"/>
      <c r="V1064" s="197"/>
      <c r="W1064" s="197"/>
      <c r="X1064" s="197"/>
      <c r="Y1064" s="197"/>
      <c r="Z1064" s="197"/>
      <c r="AA1064" s="197"/>
      <c r="AB1064" s="197"/>
      <c r="AC1064" s="197"/>
      <c r="AD1064" s="204"/>
      <c r="AE1064" s="197"/>
      <c r="AF1064" s="204"/>
      <c r="AG1064" s="197"/>
      <c r="AH1064" s="197"/>
      <c r="AI1064" s="197"/>
      <c r="AJ1064" s="204"/>
    </row>
    <row r="1065" spans="2:36" s="66" customFormat="1" ht="53.5" customHeight="1" x14ac:dyDescent="0.35">
      <c r="B1065" s="167"/>
      <c r="C1065" s="167"/>
      <c r="D1065" s="167"/>
      <c r="E1065" s="183"/>
      <c r="F1065" s="183"/>
      <c r="G1065" s="183"/>
      <c r="H1065" s="180"/>
      <c r="I1065" s="180"/>
      <c r="J1065" s="12" t="s">
        <v>213</v>
      </c>
      <c r="K1065" s="8" t="s">
        <v>118</v>
      </c>
      <c r="L1065" s="8" t="s">
        <v>119</v>
      </c>
      <c r="M1065" s="55">
        <v>2</v>
      </c>
      <c r="N1065" s="239"/>
      <c r="O1065" s="337"/>
      <c r="P1065" s="180"/>
      <c r="Q1065" s="180"/>
      <c r="R1065" s="201"/>
      <c r="S1065" s="201"/>
      <c r="T1065" s="204"/>
      <c r="U1065" s="204"/>
      <c r="V1065" s="197"/>
      <c r="W1065" s="197"/>
      <c r="X1065" s="197"/>
      <c r="Y1065" s="197"/>
      <c r="Z1065" s="197"/>
      <c r="AA1065" s="197"/>
      <c r="AB1065" s="197"/>
      <c r="AC1065" s="197"/>
      <c r="AD1065" s="204"/>
      <c r="AE1065" s="197"/>
      <c r="AF1065" s="204"/>
      <c r="AG1065" s="197"/>
      <c r="AH1065" s="197"/>
      <c r="AI1065" s="197"/>
      <c r="AJ1065" s="204"/>
    </row>
    <row r="1066" spans="2:36" s="66" customFormat="1" ht="40" customHeight="1" x14ac:dyDescent="0.35">
      <c r="B1066" s="167"/>
      <c r="C1066" s="167"/>
      <c r="D1066" s="167"/>
      <c r="E1066" s="184"/>
      <c r="F1066" s="184"/>
      <c r="G1066" s="184"/>
      <c r="H1066" s="181"/>
      <c r="I1066" s="181"/>
      <c r="J1066" s="12" t="s">
        <v>120</v>
      </c>
      <c r="K1066" s="8" t="s">
        <v>121</v>
      </c>
      <c r="L1066" s="8" t="s">
        <v>119</v>
      </c>
      <c r="M1066" s="55">
        <v>2</v>
      </c>
      <c r="N1066" s="240"/>
      <c r="O1066" s="232"/>
      <c r="P1066" s="181"/>
      <c r="Q1066" s="181"/>
      <c r="R1066" s="202"/>
      <c r="S1066" s="202"/>
      <c r="T1066" s="205"/>
      <c r="U1066" s="205"/>
      <c r="V1066" s="198"/>
      <c r="W1066" s="198"/>
      <c r="X1066" s="198"/>
      <c r="Y1066" s="198"/>
      <c r="Z1066" s="198"/>
      <c r="AA1066" s="198"/>
      <c r="AB1066" s="198"/>
      <c r="AC1066" s="198"/>
      <c r="AD1066" s="205"/>
      <c r="AE1066" s="198"/>
      <c r="AF1066" s="205"/>
      <c r="AG1066" s="198"/>
      <c r="AH1066" s="198"/>
      <c r="AI1066" s="198"/>
      <c r="AJ1066" s="205"/>
    </row>
    <row r="1067" spans="2:36" s="66" customFormat="1" ht="69" customHeight="1" x14ac:dyDescent="0.35">
      <c r="B1067" s="167" t="s">
        <v>842</v>
      </c>
      <c r="C1067" s="167" t="s">
        <v>843</v>
      </c>
      <c r="D1067" s="167" t="s">
        <v>66</v>
      </c>
      <c r="E1067" s="182" t="s">
        <v>67</v>
      </c>
      <c r="F1067" s="182" t="s">
        <v>844</v>
      </c>
      <c r="G1067" s="182" t="s">
        <v>147</v>
      </c>
      <c r="H1067" s="179" t="s">
        <v>70</v>
      </c>
      <c r="I1067" s="179" t="s">
        <v>98</v>
      </c>
      <c r="J1067" s="12" t="s">
        <v>111</v>
      </c>
      <c r="K1067" s="8" t="s">
        <v>112</v>
      </c>
      <c r="L1067" s="8" t="s">
        <v>85</v>
      </c>
      <c r="M1067" s="55">
        <v>3</v>
      </c>
      <c r="N1067" s="238" t="s">
        <v>108</v>
      </c>
      <c r="O1067" s="241" t="s">
        <v>520</v>
      </c>
      <c r="P1067" s="179" t="s">
        <v>75</v>
      </c>
      <c r="Q1067" s="179" t="s">
        <v>76</v>
      </c>
      <c r="R1067" s="200" t="s">
        <v>77</v>
      </c>
      <c r="S1067" s="200" t="s">
        <v>109</v>
      </c>
      <c r="T1067" s="203">
        <f>+V1067+Y1067</f>
        <v>85600</v>
      </c>
      <c r="U1067" s="203">
        <f>+T1067/3</f>
        <v>28533.333333333332</v>
      </c>
      <c r="V1067" s="178">
        <v>42800</v>
      </c>
      <c r="W1067" s="178" t="s">
        <v>98</v>
      </c>
      <c r="X1067" s="178" t="s">
        <v>98</v>
      </c>
      <c r="Y1067" s="178">
        <v>42800</v>
      </c>
      <c r="Z1067" s="178" t="s">
        <v>98</v>
      </c>
      <c r="AA1067" s="178" t="s">
        <v>98</v>
      </c>
      <c r="AB1067" s="178">
        <v>6940.55</v>
      </c>
      <c r="AC1067" s="178" t="s">
        <v>149</v>
      </c>
      <c r="AD1067" s="203">
        <f>+V1067+Y1067</f>
        <v>85600</v>
      </c>
      <c r="AE1067" s="178" t="s">
        <v>98</v>
      </c>
      <c r="AF1067" s="203" t="s">
        <v>98</v>
      </c>
      <c r="AG1067" s="178" t="s">
        <v>33</v>
      </c>
      <c r="AH1067" s="178" t="s">
        <v>529</v>
      </c>
      <c r="AI1067" s="178" t="s">
        <v>846</v>
      </c>
      <c r="AJ1067" s="203"/>
    </row>
    <row r="1068" spans="2:36" s="66" customFormat="1" ht="53.5" customHeight="1" x14ac:dyDescent="0.35">
      <c r="B1068" s="167"/>
      <c r="C1068" s="167"/>
      <c r="D1068" s="167"/>
      <c r="E1068" s="184"/>
      <c r="F1068" s="184"/>
      <c r="G1068" s="184"/>
      <c r="H1068" s="181"/>
      <c r="I1068" s="181"/>
      <c r="J1068" s="12" t="s">
        <v>127</v>
      </c>
      <c r="K1068" s="8" t="s">
        <v>128</v>
      </c>
      <c r="L1068" s="8" t="s">
        <v>85</v>
      </c>
      <c r="M1068" s="55">
        <v>15</v>
      </c>
      <c r="N1068" s="240"/>
      <c r="O1068" s="232"/>
      <c r="P1068" s="181"/>
      <c r="Q1068" s="181"/>
      <c r="R1068" s="202"/>
      <c r="S1068" s="202"/>
      <c r="T1068" s="205"/>
      <c r="U1068" s="205"/>
      <c r="V1068" s="198"/>
      <c r="W1068" s="198"/>
      <c r="X1068" s="198"/>
      <c r="Y1068" s="198"/>
      <c r="Z1068" s="198"/>
      <c r="AA1068" s="198"/>
      <c r="AB1068" s="198"/>
      <c r="AC1068" s="198"/>
      <c r="AD1068" s="205"/>
      <c r="AE1068" s="198"/>
      <c r="AF1068" s="205"/>
      <c r="AG1068" s="198"/>
      <c r="AH1068" s="198"/>
      <c r="AI1068" s="198"/>
      <c r="AJ1068" s="205"/>
    </row>
    <row r="1069" spans="2:36" s="66" customFormat="1" ht="91" x14ac:dyDescent="0.35">
      <c r="B1069" s="179" t="s">
        <v>901</v>
      </c>
      <c r="C1069" s="183" t="s">
        <v>908</v>
      </c>
      <c r="D1069" s="179" t="s">
        <v>66</v>
      </c>
      <c r="E1069" s="182" t="s">
        <v>67</v>
      </c>
      <c r="F1069" s="166" t="s">
        <v>134</v>
      </c>
      <c r="G1069" s="166" t="s">
        <v>147</v>
      </c>
      <c r="H1069" s="179" t="s">
        <v>70</v>
      </c>
      <c r="I1069" s="167" t="s">
        <v>79</v>
      </c>
      <c r="J1069" s="52" t="s">
        <v>212</v>
      </c>
      <c r="K1069" s="23" t="s">
        <v>107</v>
      </c>
      <c r="L1069" s="23" t="s">
        <v>86</v>
      </c>
      <c r="M1069" s="55">
        <v>40</v>
      </c>
      <c r="N1069" s="169" t="s">
        <v>672</v>
      </c>
      <c r="O1069" s="169" t="s">
        <v>902</v>
      </c>
      <c r="P1069" s="181" t="s">
        <v>75</v>
      </c>
      <c r="Q1069" s="181" t="s">
        <v>76</v>
      </c>
      <c r="R1069" s="202" t="s">
        <v>77</v>
      </c>
      <c r="S1069" s="202" t="s">
        <v>109</v>
      </c>
      <c r="T1069" s="205">
        <f>Y1069+V1069</f>
        <v>256800</v>
      </c>
      <c r="U1069" s="205">
        <f>+T1069/M1070</f>
        <v>64200</v>
      </c>
      <c r="V1069" s="478">
        <v>218280</v>
      </c>
      <c r="W1069" s="198" t="s">
        <v>98</v>
      </c>
      <c r="X1069" s="198" t="s">
        <v>79</v>
      </c>
      <c r="Y1069" s="478">
        <v>38520</v>
      </c>
      <c r="Z1069" s="198" t="s">
        <v>98</v>
      </c>
      <c r="AA1069" s="198" t="s">
        <v>79</v>
      </c>
      <c r="AB1069" s="231">
        <v>94980.81</v>
      </c>
      <c r="AC1069" s="193" t="s">
        <v>149</v>
      </c>
      <c r="AD1069" s="187" t="s">
        <v>98</v>
      </c>
      <c r="AE1069" s="188">
        <f>+V1069+Y1069</f>
        <v>256800</v>
      </c>
      <c r="AF1069" s="181" t="s">
        <v>79</v>
      </c>
      <c r="AG1069" s="193" t="s">
        <v>33</v>
      </c>
      <c r="AH1069" s="236" t="s">
        <v>903</v>
      </c>
      <c r="AI1069" s="236" t="s">
        <v>165</v>
      </c>
      <c r="AJ1069" s="205"/>
    </row>
    <row r="1070" spans="2:36" s="66" customFormat="1" ht="65.5" customHeight="1" x14ac:dyDescent="0.35">
      <c r="B1070" s="180"/>
      <c r="C1070" s="183"/>
      <c r="D1070" s="180"/>
      <c r="E1070" s="183"/>
      <c r="F1070" s="166"/>
      <c r="G1070" s="166"/>
      <c r="H1070" s="180"/>
      <c r="I1070" s="167"/>
      <c r="J1070" s="12" t="s">
        <v>111</v>
      </c>
      <c r="K1070" s="8" t="s">
        <v>112</v>
      </c>
      <c r="L1070" s="8" t="s">
        <v>85</v>
      </c>
      <c r="M1070" s="55">
        <v>4</v>
      </c>
      <c r="N1070" s="237"/>
      <c r="O1070" s="169"/>
      <c r="P1070" s="167"/>
      <c r="Q1070" s="167"/>
      <c r="R1070" s="170"/>
      <c r="S1070" s="170"/>
      <c r="T1070" s="171"/>
      <c r="U1070" s="171"/>
      <c r="V1070" s="479"/>
      <c r="W1070" s="173"/>
      <c r="X1070" s="173"/>
      <c r="Y1070" s="479"/>
      <c r="Z1070" s="173"/>
      <c r="AA1070" s="173"/>
      <c r="AB1070" s="231"/>
      <c r="AC1070" s="168"/>
      <c r="AD1070" s="187"/>
      <c r="AE1070" s="175"/>
      <c r="AF1070" s="167"/>
      <c r="AG1070" s="168"/>
      <c r="AH1070" s="236"/>
      <c r="AI1070" s="236"/>
      <c r="AJ1070" s="171"/>
    </row>
    <row r="1071" spans="2:36" s="66" customFormat="1" ht="48.65" customHeight="1" x14ac:dyDescent="0.35">
      <c r="B1071" s="181"/>
      <c r="C1071" s="184"/>
      <c r="D1071" s="180"/>
      <c r="E1071" s="183"/>
      <c r="F1071" s="166"/>
      <c r="G1071" s="166"/>
      <c r="H1071" s="181"/>
      <c r="I1071" s="167"/>
      <c r="J1071" s="12" t="s">
        <v>127</v>
      </c>
      <c r="K1071" s="8" t="s">
        <v>128</v>
      </c>
      <c r="L1071" s="8" t="s">
        <v>85</v>
      </c>
      <c r="M1071" s="55">
        <v>120</v>
      </c>
      <c r="N1071" s="237"/>
      <c r="O1071" s="169"/>
      <c r="P1071" s="167"/>
      <c r="Q1071" s="167"/>
      <c r="R1071" s="170"/>
      <c r="S1071" s="170"/>
      <c r="T1071" s="171"/>
      <c r="U1071" s="171"/>
      <c r="V1071" s="230"/>
      <c r="W1071" s="173"/>
      <c r="X1071" s="173"/>
      <c r="Y1071" s="230"/>
      <c r="Z1071" s="173"/>
      <c r="AA1071" s="173"/>
      <c r="AB1071" s="231"/>
      <c r="AC1071" s="168"/>
      <c r="AD1071" s="188"/>
      <c r="AE1071" s="175"/>
      <c r="AF1071" s="167"/>
      <c r="AG1071" s="168"/>
      <c r="AH1071" s="236"/>
      <c r="AI1071" s="236"/>
      <c r="AJ1071" s="171"/>
    </row>
    <row r="1072" spans="2:36" s="66" customFormat="1" ht="133.5" customHeight="1" x14ac:dyDescent="0.35">
      <c r="B1072" s="242" t="s">
        <v>1055</v>
      </c>
      <c r="C1072" s="259" t="s">
        <v>907</v>
      </c>
      <c r="D1072" s="242" t="s">
        <v>66</v>
      </c>
      <c r="E1072" s="248" t="s">
        <v>67</v>
      </c>
      <c r="F1072" s="259" t="s">
        <v>134</v>
      </c>
      <c r="G1072" s="259" t="s">
        <v>147</v>
      </c>
      <c r="H1072" s="242" t="s">
        <v>70</v>
      </c>
      <c r="I1072" s="177" t="s">
        <v>79</v>
      </c>
      <c r="J1072" s="150" t="s">
        <v>212</v>
      </c>
      <c r="K1072" s="59" t="s">
        <v>107</v>
      </c>
      <c r="L1072" s="59" t="s">
        <v>86</v>
      </c>
      <c r="M1072" s="151">
        <v>40</v>
      </c>
      <c r="N1072" s="349" t="s">
        <v>672</v>
      </c>
      <c r="O1072" s="349" t="s">
        <v>902</v>
      </c>
      <c r="P1072" s="244" t="s">
        <v>75</v>
      </c>
      <c r="Q1072" s="244" t="s">
        <v>76</v>
      </c>
      <c r="R1072" s="255" t="s">
        <v>77</v>
      </c>
      <c r="S1072" s="255" t="s">
        <v>109</v>
      </c>
      <c r="T1072" s="314">
        <f>Y1072+V1072</f>
        <v>42800</v>
      </c>
      <c r="U1072" s="314">
        <f>+T1072/M1073</f>
        <v>42800</v>
      </c>
      <c r="V1072" s="505">
        <v>36380</v>
      </c>
      <c r="W1072" s="258" t="s">
        <v>98</v>
      </c>
      <c r="X1072" s="258" t="s">
        <v>79</v>
      </c>
      <c r="Y1072" s="505">
        <v>6420</v>
      </c>
      <c r="Z1072" s="258" t="s">
        <v>98</v>
      </c>
      <c r="AA1072" s="258" t="s">
        <v>79</v>
      </c>
      <c r="AB1072" s="505">
        <v>15830.14</v>
      </c>
      <c r="AC1072" s="270" t="s">
        <v>149</v>
      </c>
      <c r="AD1072" s="382" t="s">
        <v>98</v>
      </c>
      <c r="AE1072" s="383">
        <f>+V1072+Y1072</f>
        <v>42800</v>
      </c>
      <c r="AF1072" s="244" t="s">
        <v>79</v>
      </c>
      <c r="AG1072" s="270" t="s">
        <v>33</v>
      </c>
      <c r="AH1072" s="247" t="s">
        <v>180</v>
      </c>
      <c r="AI1072" s="247" t="s">
        <v>165</v>
      </c>
      <c r="AJ1072" s="314"/>
    </row>
    <row r="1073" spans="2:36" s="66" customFormat="1" ht="76.5" customHeight="1" x14ac:dyDescent="0.35">
      <c r="B1073" s="243"/>
      <c r="C1073" s="259"/>
      <c r="D1073" s="243"/>
      <c r="E1073" s="249"/>
      <c r="F1073" s="259"/>
      <c r="G1073" s="259"/>
      <c r="H1073" s="243"/>
      <c r="I1073" s="177"/>
      <c r="J1073" s="21" t="s">
        <v>111</v>
      </c>
      <c r="K1073" s="29" t="s">
        <v>112</v>
      </c>
      <c r="L1073" s="29" t="s">
        <v>85</v>
      </c>
      <c r="M1073" s="151">
        <v>1</v>
      </c>
      <c r="N1073" s="350"/>
      <c r="O1073" s="349"/>
      <c r="P1073" s="177"/>
      <c r="Q1073" s="177"/>
      <c r="R1073" s="323"/>
      <c r="S1073" s="323"/>
      <c r="T1073" s="245"/>
      <c r="U1073" s="245"/>
      <c r="V1073" s="505"/>
      <c r="W1073" s="324"/>
      <c r="X1073" s="324"/>
      <c r="Y1073" s="505"/>
      <c r="Z1073" s="324"/>
      <c r="AA1073" s="324"/>
      <c r="AB1073" s="505"/>
      <c r="AC1073" s="176"/>
      <c r="AD1073" s="382"/>
      <c r="AE1073" s="366"/>
      <c r="AF1073" s="177"/>
      <c r="AG1073" s="176"/>
      <c r="AH1073" s="247"/>
      <c r="AI1073" s="247"/>
      <c r="AJ1073" s="245"/>
    </row>
    <row r="1074" spans="2:36" s="66" customFormat="1" ht="48.65" customHeight="1" x14ac:dyDescent="0.35">
      <c r="B1074" s="244"/>
      <c r="C1074" s="259"/>
      <c r="D1074" s="243"/>
      <c r="E1074" s="249"/>
      <c r="F1074" s="259"/>
      <c r="G1074" s="259"/>
      <c r="H1074" s="244"/>
      <c r="I1074" s="177"/>
      <c r="J1074" s="21" t="s">
        <v>127</v>
      </c>
      <c r="K1074" s="29" t="s">
        <v>128</v>
      </c>
      <c r="L1074" s="29" t="s">
        <v>85</v>
      </c>
      <c r="M1074" s="151">
        <v>20</v>
      </c>
      <c r="N1074" s="350"/>
      <c r="O1074" s="349"/>
      <c r="P1074" s="177"/>
      <c r="Q1074" s="177"/>
      <c r="R1074" s="323"/>
      <c r="S1074" s="323"/>
      <c r="T1074" s="245"/>
      <c r="U1074" s="245"/>
      <c r="V1074" s="505"/>
      <c r="W1074" s="324"/>
      <c r="X1074" s="324"/>
      <c r="Y1074" s="505"/>
      <c r="Z1074" s="324"/>
      <c r="AA1074" s="324"/>
      <c r="AB1074" s="505"/>
      <c r="AC1074" s="176"/>
      <c r="AD1074" s="383"/>
      <c r="AE1074" s="366"/>
      <c r="AF1074" s="177"/>
      <c r="AG1074" s="176"/>
      <c r="AH1074" s="247"/>
      <c r="AI1074" s="247"/>
      <c r="AJ1074" s="245"/>
    </row>
    <row r="1075" spans="2:36" s="66" customFormat="1" ht="91" x14ac:dyDescent="0.35">
      <c r="B1075" s="242" t="s">
        <v>1054</v>
      </c>
      <c r="C1075" s="349" t="s">
        <v>906</v>
      </c>
      <c r="D1075" s="242" t="s">
        <v>66</v>
      </c>
      <c r="E1075" s="248" t="s">
        <v>67</v>
      </c>
      <c r="F1075" s="259" t="s">
        <v>134</v>
      </c>
      <c r="G1075" s="259" t="s">
        <v>147</v>
      </c>
      <c r="H1075" s="242" t="s">
        <v>70</v>
      </c>
      <c r="I1075" s="177" t="s">
        <v>79</v>
      </c>
      <c r="J1075" s="150" t="s">
        <v>212</v>
      </c>
      <c r="K1075" s="59" t="s">
        <v>107</v>
      </c>
      <c r="L1075" s="59" t="s">
        <v>86</v>
      </c>
      <c r="M1075" s="151">
        <v>40</v>
      </c>
      <c r="N1075" s="349" t="s">
        <v>672</v>
      </c>
      <c r="O1075" s="349" t="s">
        <v>902</v>
      </c>
      <c r="P1075" s="244" t="s">
        <v>75</v>
      </c>
      <c r="Q1075" s="244" t="s">
        <v>76</v>
      </c>
      <c r="R1075" s="255" t="s">
        <v>77</v>
      </c>
      <c r="S1075" s="255" t="s">
        <v>109</v>
      </c>
      <c r="T1075" s="314">
        <f>Y1075+V1075</f>
        <v>128400</v>
      </c>
      <c r="U1075" s="314">
        <f>+T1075/M1076</f>
        <v>64200</v>
      </c>
      <c r="V1075" s="505">
        <v>109140</v>
      </c>
      <c r="W1075" s="258" t="s">
        <v>98</v>
      </c>
      <c r="X1075" s="258" t="s">
        <v>79</v>
      </c>
      <c r="Y1075" s="505">
        <v>19260</v>
      </c>
      <c r="Z1075" s="258" t="s">
        <v>98</v>
      </c>
      <c r="AA1075" s="258" t="s">
        <v>79</v>
      </c>
      <c r="AB1075" s="505">
        <v>47490.42</v>
      </c>
      <c r="AC1075" s="270" t="s">
        <v>149</v>
      </c>
      <c r="AD1075" s="382" t="s">
        <v>98</v>
      </c>
      <c r="AE1075" s="383">
        <f>+V1075+Y1075</f>
        <v>128400</v>
      </c>
      <c r="AF1075" s="244" t="s">
        <v>79</v>
      </c>
      <c r="AG1075" s="270" t="s">
        <v>33</v>
      </c>
      <c r="AH1075" s="247" t="s">
        <v>904</v>
      </c>
      <c r="AI1075" s="247" t="s">
        <v>165</v>
      </c>
      <c r="AJ1075" s="314"/>
    </row>
    <row r="1076" spans="2:36" s="66" customFormat="1" ht="52" x14ac:dyDescent="0.35">
      <c r="B1076" s="243"/>
      <c r="C1076" s="349"/>
      <c r="D1076" s="243"/>
      <c r="E1076" s="249"/>
      <c r="F1076" s="259"/>
      <c r="G1076" s="259"/>
      <c r="H1076" s="243"/>
      <c r="I1076" s="177"/>
      <c r="J1076" s="21" t="s">
        <v>111</v>
      </c>
      <c r="K1076" s="29" t="s">
        <v>112</v>
      </c>
      <c r="L1076" s="29" t="s">
        <v>85</v>
      </c>
      <c r="M1076" s="151">
        <v>2</v>
      </c>
      <c r="N1076" s="350"/>
      <c r="O1076" s="349"/>
      <c r="P1076" s="177"/>
      <c r="Q1076" s="177"/>
      <c r="R1076" s="323"/>
      <c r="S1076" s="323"/>
      <c r="T1076" s="245"/>
      <c r="U1076" s="245"/>
      <c r="V1076" s="505"/>
      <c r="W1076" s="324"/>
      <c r="X1076" s="324"/>
      <c r="Y1076" s="505"/>
      <c r="Z1076" s="324"/>
      <c r="AA1076" s="324"/>
      <c r="AB1076" s="505"/>
      <c r="AC1076" s="176"/>
      <c r="AD1076" s="382"/>
      <c r="AE1076" s="366"/>
      <c r="AF1076" s="177"/>
      <c r="AG1076" s="176"/>
      <c r="AH1076" s="247"/>
      <c r="AI1076" s="247"/>
      <c r="AJ1076" s="245"/>
    </row>
    <row r="1077" spans="2:36" s="66" customFormat="1" ht="48.65" customHeight="1" x14ac:dyDescent="0.35">
      <c r="B1077" s="244"/>
      <c r="C1077" s="349"/>
      <c r="D1077" s="243"/>
      <c r="E1077" s="249"/>
      <c r="F1077" s="259"/>
      <c r="G1077" s="259"/>
      <c r="H1077" s="244"/>
      <c r="I1077" s="177"/>
      <c r="J1077" s="21" t="s">
        <v>127</v>
      </c>
      <c r="K1077" s="29" t="s">
        <v>128</v>
      </c>
      <c r="L1077" s="29" t="s">
        <v>85</v>
      </c>
      <c r="M1077" s="151">
        <v>60</v>
      </c>
      <c r="N1077" s="350"/>
      <c r="O1077" s="349"/>
      <c r="P1077" s="177"/>
      <c r="Q1077" s="177"/>
      <c r="R1077" s="323"/>
      <c r="S1077" s="323"/>
      <c r="T1077" s="245"/>
      <c r="U1077" s="245"/>
      <c r="V1077" s="505"/>
      <c r="W1077" s="324"/>
      <c r="X1077" s="324"/>
      <c r="Y1077" s="505"/>
      <c r="Z1077" s="324"/>
      <c r="AA1077" s="324"/>
      <c r="AB1077" s="505"/>
      <c r="AC1077" s="176"/>
      <c r="AD1077" s="383"/>
      <c r="AE1077" s="366"/>
      <c r="AF1077" s="177"/>
      <c r="AG1077" s="176"/>
      <c r="AH1077" s="247"/>
      <c r="AI1077" s="247"/>
      <c r="AJ1077" s="245"/>
    </row>
    <row r="1078" spans="2:36" s="66" customFormat="1" ht="48.65" customHeight="1" x14ac:dyDescent="0.35">
      <c r="B1078" s="179" t="s">
        <v>900</v>
      </c>
      <c r="C1078" s="169" t="s">
        <v>905</v>
      </c>
      <c r="D1078" s="167" t="s">
        <v>66</v>
      </c>
      <c r="E1078" s="182" t="s">
        <v>67</v>
      </c>
      <c r="F1078" s="166" t="s">
        <v>132</v>
      </c>
      <c r="G1078" s="166" t="s">
        <v>69</v>
      </c>
      <c r="H1078" s="101" t="s">
        <v>70</v>
      </c>
      <c r="I1078" s="167" t="s">
        <v>98</v>
      </c>
      <c r="J1078" s="12" t="s">
        <v>113</v>
      </c>
      <c r="K1078" s="31" t="s">
        <v>114</v>
      </c>
      <c r="L1078" s="8" t="s">
        <v>115</v>
      </c>
      <c r="M1078" s="53">
        <v>1</v>
      </c>
      <c r="N1078" s="169" t="s">
        <v>672</v>
      </c>
      <c r="O1078" s="169" t="s">
        <v>902</v>
      </c>
      <c r="P1078" s="284" t="s">
        <v>75</v>
      </c>
      <c r="Q1078" s="284" t="s">
        <v>76</v>
      </c>
      <c r="R1078" s="284" t="s">
        <v>77</v>
      </c>
      <c r="S1078" s="170" t="s">
        <v>109</v>
      </c>
      <c r="T1078" s="171">
        <f t="shared" ref="T1078" si="14">V1078+Y1078</f>
        <v>75970</v>
      </c>
      <c r="U1078" s="171">
        <f>+T1078/M1079</f>
        <v>75970</v>
      </c>
      <c r="V1078" s="507">
        <v>64574.5</v>
      </c>
      <c r="W1078" s="173" t="s">
        <v>98</v>
      </c>
      <c r="X1078" s="173" t="s">
        <v>98</v>
      </c>
      <c r="Y1078" s="507">
        <v>11395.5</v>
      </c>
      <c r="Z1078" s="173" t="s">
        <v>98</v>
      </c>
      <c r="AA1078" s="173" t="s">
        <v>98</v>
      </c>
      <c r="AB1078" s="507">
        <v>28098.49</v>
      </c>
      <c r="AC1078" s="168" t="s">
        <v>80</v>
      </c>
      <c r="AD1078" s="189" t="s">
        <v>98</v>
      </c>
      <c r="AE1078" s="173">
        <f>+V1078+Y1078</f>
        <v>75970</v>
      </c>
      <c r="AF1078" s="171" t="s">
        <v>98</v>
      </c>
      <c r="AG1078" s="173" t="s">
        <v>33</v>
      </c>
      <c r="AH1078" s="236" t="s">
        <v>252</v>
      </c>
      <c r="AI1078" s="236" t="s">
        <v>253</v>
      </c>
      <c r="AJ1078" s="203"/>
    </row>
    <row r="1079" spans="2:36" s="66" customFormat="1" ht="52" x14ac:dyDescent="0.35">
      <c r="B1079" s="180"/>
      <c r="C1079" s="169"/>
      <c r="D1079" s="167"/>
      <c r="E1079" s="183"/>
      <c r="F1079" s="166"/>
      <c r="G1079" s="166"/>
      <c r="H1079" s="32"/>
      <c r="I1079" s="167"/>
      <c r="J1079" s="12" t="s">
        <v>116</v>
      </c>
      <c r="K1079" s="31" t="s">
        <v>117</v>
      </c>
      <c r="L1079" s="8" t="s">
        <v>85</v>
      </c>
      <c r="M1079" s="53">
        <v>1</v>
      </c>
      <c r="N1079" s="169"/>
      <c r="O1079" s="169"/>
      <c r="P1079" s="285"/>
      <c r="Q1079" s="285"/>
      <c r="R1079" s="285"/>
      <c r="S1079" s="170"/>
      <c r="T1079" s="171"/>
      <c r="U1079" s="171"/>
      <c r="V1079" s="507"/>
      <c r="W1079" s="173"/>
      <c r="X1079" s="173"/>
      <c r="Y1079" s="507"/>
      <c r="Z1079" s="173"/>
      <c r="AA1079" s="173"/>
      <c r="AB1079" s="507"/>
      <c r="AC1079" s="168"/>
      <c r="AD1079" s="187"/>
      <c r="AE1079" s="173"/>
      <c r="AF1079" s="171"/>
      <c r="AG1079" s="173"/>
      <c r="AH1079" s="236"/>
      <c r="AI1079" s="236"/>
      <c r="AJ1079" s="204"/>
    </row>
    <row r="1080" spans="2:36" s="66" customFormat="1" ht="39" x14ac:dyDescent="0.35">
      <c r="B1080" s="180"/>
      <c r="C1080" s="169"/>
      <c r="D1080" s="167"/>
      <c r="E1080" s="183"/>
      <c r="F1080" s="166"/>
      <c r="G1080" s="166"/>
      <c r="H1080" s="32"/>
      <c r="I1080" s="167"/>
      <c r="J1080" s="12" t="s">
        <v>213</v>
      </c>
      <c r="K1080" s="31" t="s">
        <v>118</v>
      </c>
      <c r="L1080" s="8" t="s">
        <v>119</v>
      </c>
      <c r="M1080" s="53">
        <v>1</v>
      </c>
      <c r="N1080" s="169"/>
      <c r="O1080" s="169"/>
      <c r="P1080" s="285"/>
      <c r="Q1080" s="285"/>
      <c r="R1080" s="285"/>
      <c r="S1080" s="170"/>
      <c r="T1080" s="171"/>
      <c r="U1080" s="171"/>
      <c r="V1080" s="507"/>
      <c r="W1080" s="173"/>
      <c r="X1080" s="173"/>
      <c r="Y1080" s="507"/>
      <c r="Z1080" s="173"/>
      <c r="AA1080" s="173"/>
      <c r="AB1080" s="507"/>
      <c r="AC1080" s="168"/>
      <c r="AD1080" s="187"/>
      <c r="AE1080" s="173"/>
      <c r="AF1080" s="171"/>
      <c r="AG1080" s="173"/>
      <c r="AH1080" s="236"/>
      <c r="AI1080" s="236"/>
      <c r="AJ1080" s="204"/>
    </row>
    <row r="1081" spans="2:36" s="66" customFormat="1" ht="48.65" customHeight="1" x14ac:dyDescent="0.35">
      <c r="B1081" s="181"/>
      <c r="C1081" s="169"/>
      <c r="D1081" s="167"/>
      <c r="E1081" s="184"/>
      <c r="F1081" s="166"/>
      <c r="G1081" s="166"/>
      <c r="H1081" s="102"/>
      <c r="I1081" s="167"/>
      <c r="J1081" s="12" t="s">
        <v>120</v>
      </c>
      <c r="K1081" s="31" t="s">
        <v>121</v>
      </c>
      <c r="L1081" s="8" t="s">
        <v>119</v>
      </c>
      <c r="M1081" s="53">
        <v>1</v>
      </c>
      <c r="N1081" s="237"/>
      <c r="O1081" s="237"/>
      <c r="P1081" s="286"/>
      <c r="Q1081" s="286"/>
      <c r="R1081" s="286"/>
      <c r="S1081" s="170"/>
      <c r="T1081" s="171"/>
      <c r="U1081" s="171"/>
      <c r="V1081" s="507"/>
      <c r="W1081" s="173"/>
      <c r="X1081" s="173"/>
      <c r="Y1081" s="507"/>
      <c r="Z1081" s="173"/>
      <c r="AA1081" s="173"/>
      <c r="AB1081" s="507"/>
      <c r="AC1081" s="168"/>
      <c r="AD1081" s="188"/>
      <c r="AE1081" s="173"/>
      <c r="AF1081" s="171"/>
      <c r="AG1081" s="173"/>
      <c r="AH1081" s="236"/>
      <c r="AI1081" s="236"/>
      <c r="AJ1081" s="205"/>
    </row>
    <row r="1082" spans="2:36" s="66" customFormat="1" ht="91" x14ac:dyDescent="0.35">
      <c r="B1082" s="179" t="s">
        <v>1051</v>
      </c>
      <c r="C1082" s="182" t="s">
        <v>908</v>
      </c>
      <c r="D1082" s="179" t="s">
        <v>66</v>
      </c>
      <c r="E1082" s="182" t="s">
        <v>67</v>
      </c>
      <c r="F1082" s="166" t="s">
        <v>134</v>
      </c>
      <c r="G1082" s="166" t="s">
        <v>147</v>
      </c>
      <c r="H1082" s="179" t="s">
        <v>70</v>
      </c>
      <c r="I1082" s="167" t="s">
        <v>79</v>
      </c>
      <c r="J1082" s="12" t="s">
        <v>212</v>
      </c>
      <c r="K1082" s="8" t="s">
        <v>107</v>
      </c>
      <c r="L1082" s="8" t="s">
        <v>86</v>
      </c>
      <c r="M1082" s="53">
        <v>40</v>
      </c>
      <c r="N1082" s="169" t="s">
        <v>672</v>
      </c>
      <c r="O1082" s="169" t="s">
        <v>902</v>
      </c>
      <c r="P1082" s="167" t="s">
        <v>75</v>
      </c>
      <c r="Q1082" s="167" t="s">
        <v>76</v>
      </c>
      <c r="R1082" s="170" t="s">
        <v>77</v>
      </c>
      <c r="S1082" s="170" t="s">
        <v>109</v>
      </c>
      <c r="T1082" s="171">
        <f>Y1082+V1082</f>
        <v>193437.66999999998</v>
      </c>
      <c r="U1082" s="171">
        <f>+T1082/M1083</f>
        <v>64479.223333333328</v>
      </c>
      <c r="V1082" s="478">
        <v>164422.01999999999</v>
      </c>
      <c r="W1082" s="173" t="s">
        <v>98</v>
      </c>
      <c r="X1082" s="173" t="s">
        <v>79</v>
      </c>
      <c r="Y1082" s="478">
        <v>29015.65</v>
      </c>
      <c r="Z1082" s="173" t="s">
        <v>98</v>
      </c>
      <c r="AA1082" s="173" t="s">
        <v>79</v>
      </c>
      <c r="AB1082" s="231">
        <v>71545.429999999993</v>
      </c>
      <c r="AC1082" s="168" t="s">
        <v>149</v>
      </c>
      <c r="AD1082" s="189" t="s">
        <v>98</v>
      </c>
      <c r="AE1082" s="175">
        <f>+V1082+Y1082</f>
        <v>193437.66999999998</v>
      </c>
      <c r="AF1082" s="167" t="s">
        <v>79</v>
      </c>
      <c r="AG1082" s="168" t="s">
        <v>33</v>
      </c>
      <c r="AH1082" s="236" t="s">
        <v>183</v>
      </c>
      <c r="AI1082" s="236" t="s">
        <v>303</v>
      </c>
      <c r="AJ1082" s="171"/>
    </row>
    <row r="1083" spans="2:36" s="66" customFormat="1" ht="65.5" customHeight="1" x14ac:dyDescent="0.35">
      <c r="B1083" s="180"/>
      <c r="C1083" s="183"/>
      <c r="D1083" s="180"/>
      <c r="E1083" s="183"/>
      <c r="F1083" s="166"/>
      <c r="G1083" s="166"/>
      <c r="H1083" s="180"/>
      <c r="I1083" s="167"/>
      <c r="J1083" s="12" t="s">
        <v>111</v>
      </c>
      <c r="K1083" s="8" t="s">
        <v>112</v>
      </c>
      <c r="L1083" s="8" t="s">
        <v>85</v>
      </c>
      <c r="M1083" s="55">
        <v>3</v>
      </c>
      <c r="N1083" s="237"/>
      <c r="O1083" s="169"/>
      <c r="P1083" s="167"/>
      <c r="Q1083" s="167"/>
      <c r="R1083" s="170"/>
      <c r="S1083" s="170"/>
      <c r="T1083" s="171"/>
      <c r="U1083" s="171"/>
      <c r="V1083" s="479"/>
      <c r="W1083" s="173"/>
      <c r="X1083" s="173"/>
      <c r="Y1083" s="479"/>
      <c r="Z1083" s="173"/>
      <c r="AA1083" s="173"/>
      <c r="AB1083" s="231"/>
      <c r="AC1083" s="168"/>
      <c r="AD1083" s="187"/>
      <c r="AE1083" s="175"/>
      <c r="AF1083" s="167"/>
      <c r="AG1083" s="168"/>
      <c r="AH1083" s="236"/>
      <c r="AI1083" s="236"/>
      <c r="AJ1083" s="171"/>
    </row>
    <row r="1084" spans="2:36" s="66" customFormat="1" ht="48.65" customHeight="1" x14ac:dyDescent="0.35">
      <c r="B1084" s="181"/>
      <c r="C1084" s="184"/>
      <c r="D1084" s="181"/>
      <c r="E1084" s="184"/>
      <c r="F1084" s="166"/>
      <c r="G1084" s="166"/>
      <c r="H1084" s="181"/>
      <c r="I1084" s="167"/>
      <c r="J1084" s="12" t="s">
        <v>127</v>
      </c>
      <c r="K1084" s="8" t="s">
        <v>128</v>
      </c>
      <c r="L1084" s="8" t="s">
        <v>85</v>
      </c>
      <c r="M1084" s="55">
        <v>80</v>
      </c>
      <c r="N1084" s="237"/>
      <c r="O1084" s="169"/>
      <c r="P1084" s="167"/>
      <c r="Q1084" s="167"/>
      <c r="R1084" s="170"/>
      <c r="S1084" s="170"/>
      <c r="T1084" s="171"/>
      <c r="U1084" s="171"/>
      <c r="V1084" s="230"/>
      <c r="W1084" s="173"/>
      <c r="X1084" s="173"/>
      <c r="Y1084" s="230"/>
      <c r="Z1084" s="173"/>
      <c r="AA1084" s="173"/>
      <c r="AB1084" s="231"/>
      <c r="AC1084" s="168"/>
      <c r="AD1084" s="188"/>
      <c r="AE1084" s="175"/>
      <c r="AF1084" s="167"/>
      <c r="AG1084" s="168"/>
      <c r="AH1084" s="236"/>
      <c r="AI1084" s="236"/>
      <c r="AJ1084" s="171"/>
    </row>
    <row r="1085" spans="2:36" s="66" customFormat="1" ht="133.5" customHeight="1" x14ac:dyDescent="0.35">
      <c r="B1085" s="179" t="s">
        <v>1052</v>
      </c>
      <c r="C1085" s="166" t="s">
        <v>907</v>
      </c>
      <c r="D1085" s="179" t="s">
        <v>66</v>
      </c>
      <c r="E1085" s="182" t="s">
        <v>67</v>
      </c>
      <c r="F1085" s="166" t="s">
        <v>134</v>
      </c>
      <c r="G1085" s="166" t="s">
        <v>147</v>
      </c>
      <c r="H1085" s="179" t="s">
        <v>70</v>
      </c>
      <c r="I1085" s="167" t="s">
        <v>79</v>
      </c>
      <c r="J1085" s="52" t="s">
        <v>212</v>
      </c>
      <c r="K1085" s="23" t="s">
        <v>107</v>
      </c>
      <c r="L1085" s="23" t="s">
        <v>86</v>
      </c>
      <c r="M1085" s="55">
        <v>40</v>
      </c>
      <c r="N1085" s="169" t="s">
        <v>672</v>
      </c>
      <c r="O1085" s="169" t="s">
        <v>902</v>
      </c>
      <c r="P1085" s="181" t="s">
        <v>75</v>
      </c>
      <c r="Q1085" s="181" t="s">
        <v>76</v>
      </c>
      <c r="R1085" s="202" t="s">
        <v>77</v>
      </c>
      <c r="S1085" s="202" t="s">
        <v>109</v>
      </c>
      <c r="T1085" s="205">
        <f>Y1085+V1085</f>
        <v>42800</v>
      </c>
      <c r="U1085" s="205">
        <f>+T1085/M1086</f>
        <v>42800</v>
      </c>
      <c r="V1085" s="231">
        <v>36380</v>
      </c>
      <c r="W1085" s="198" t="s">
        <v>98</v>
      </c>
      <c r="X1085" s="198" t="s">
        <v>79</v>
      </c>
      <c r="Y1085" s="231">
        <v>6420</v>
      </c>
      <c r="Z1085" s="198" t="s">
        <v>98</v>
      </c>
      <c r="AA1085" s="198" t="s">
        <v>79</v>
      </c>
      <c r="AB1085" s="231">
        <v>15830.14</v>
      </c>
      <c r="AC1085" s="193" t="s">
        <v>149</v>
      </c>
      <c r="AD1085" s="187" t="s">
        <v>98</v>
      </c>
      <c r="AE1085" s="188">
        <f>+V1085+Y1085</f>
        <v>42800</v>
      </c>
      <c r="AF1085" s="181" t="s">
        <v>79</v>
      </c>
      <c r="AG1085" s="193" t="s">
        <v>33</v>
      </c>
      <c r="AH1085" s="236" t="s">
        <v>252</v>
      </c>
      <c r="AI1085" s="236" t="s">
        <v>253</v>
      </c>
      <c r="AJ1085" s="205"/>
    </row>
    <row r="1086" spans="2:36" s="66" customFormat="1" ht="76.5" customHeight="1" x14ac:dyDescent="0.35">
      <c r="B1086" s="180"/>
      <c r="C1086" s="166"/>
      <c r="D1086" s="180"/>
      <c r="E1086" s="183"/>
      <c r="F1086" s="166"/>
      <c r="G1086" s="166"/>
      <c r="H1086" s="180"/>
      <c r="I1086" s="167"/>
      <c r="J1086" s="12" t="s">
        <v>111</v>
      </c>
      <c r="K1086" s="8" t="s">
        <v>112</v>
      </c>
      <c r="L1086" s="8" t="s">
        <v>85</v>
      </c>
      <c r="M1086" s="55">
        <v>1</v>
      </c>
      <c r="N1086" s="237"/>
      <c r="O1086" s="169"/>
      <c r="P1086" s="167"/>
      <c r="Q1086" s="167"/>
      <c r="R1086" s="170"/>
      <c r="S1086" s="170"/>
      <c r="T1086" s="171"/>
      <c r="U1086" s="171"/>
      <c r="V1086" s="231"/>
      <c r="W1086" s="173"/>
      <c r="X1086" s="173"/>
      <c r="Y1086" s="231"/>
      <c r="Z1086" s="173"/>
      <c r="AA1086" s="173"/>
      <c r="AB1086" s="231"/>
      <c r="AC1086" s="168"/>
      <c r="AD1086" s="187"/>
      <c r="AE1086" s="175"/>
      <c r="AF1086" s="167"/>
      <c r="AG1086" s="168"/>
      <c r="AH1086" s="236"/>
      <c r="AI1086" s="236"/>
      <c r="AJ1086" s="171"/>
    </row>
    <row r="1087" spans="2:36" s="66" customFormat="1" ht="48.65" customHeight="1" x14ac:dyDescent="0.35">
      <c r="B1087" s="181"/>
      <c r="C1087" s="166"/>
      <c r="D1087" s="180"/>
      <c r="E1087" s="183"/>
      <c r="F1087" s="166"/>
      <c r="G1087" s="166"/>
      <c r="H1087" s="181"/>
      <c r="I1087" s="167"/>
      <c r="J1087" s="12" t="s">
        <v>127</v>
      </c>
      <c r="K1087" s="8" t="s">
        <v>128</v>
      </c>
      <c r="L1087" s="8" t="s">
        <v>85</v>
      </c>
      <c r="M1087" s="55">
        <v>20</v>
      </c>
      <c r="N1087" s="237"/>
      <c r="O1087" s="169"/>
      <c r="P1087" s="167"/>
      <c r="Q1087" s="167"/>
      <c r="R1087" s="170"/>
      <c r="S1087" s="170"/>
      <c r="T1087" s="171"/>
      <c r="U1087" s="171"/>
      <c r="V1087" s="231"/>
      <c r="W1087" s="173"/>
      <c r="X1087" s="173"/>
      <c r="Y1087" s="231"/>
      <c r="Z1087" s="173"/>
      <c r="AA1087" s="173"/>
      <c r="AB1087" s="231"/>
      <c r="AC1087" s="168"/>
      <c r="AD1087" s="188"/>
      <c r="AE1087" s="175"/>
      <c r="AF1087" s="167"/>
      <c r="AG1087" s="168"/>
      <c r="AH1087" s="236"/>
      <c r="AI1087" s="236"/>
      <c r="AJ1087" s="171"/>
    </row>
    <row r="1088" spans="2:36" s="66" customFormat="1" ht="91" x14ac:dyDescent="0.35">
      <c r="B1088" s="179" t="s">
        <v>1053</v>
      </c>
      <c r="C1088" s="169" t="s">
        <v>906</v>
      </c>
      <c r="D1088" s="179" t="s">
        <v>66</v>
      </c>
      <c r="E1088" s="182" t="s">
        <v>67</v>
      </c>
      <c r="F1088" s="166" t="s">
        <v>134</v>
      </c>
      <c r="G1088" s="166" t="s">
        <v>147</v>
      </c>
      <c r="H1088" s="179" t="s">
        <v>70</v>
      </c>
      <c r="I1088" s="167" t="s">
        <v>79</v>
      </c>
      <c r="J1088" s="52" t="s">
        <v>212</v>
      </c>
      <c r="K1088" s="23" t="s">
        <v>107</v>
      </c>
      <c r="L1088" s="23" t="s">
        <v>86</v>
      </c>
      <c r="M1088" s="55">
        <v>40</v>
      </c>
      <c r="N1088" s="169" t="s">
        <v>672</v>
      </c>
      <c r="O1088" s="169" t="s">
        <v>902</v>
      </c>
      <c r="P1088" s="181" t="s">
        <v>75</v>
      </c>
      <c r="Q1088" s="181" t="s">
        <v>76</v>
      </c>
      <c r="R1088" s="202" t="s">
        <v>77</v>
      </c>
      <c r="S1088" s="202" t="s">
        <v>109</v>
      </c>
      <c r="T1088" s="205">
        <f>Y1088+V1088</f>
        <v>128400</v>
      </c>
      <c r="U1088" s="205">
        <f>+T1088/M1089</f>
        <v>64200</v>
      </c>
      <c r="V1088" s="231">
        <v>109140</v>
      </c>
      <c r="W1088" s="198" t="s">
        <v>98</v>
      </c>
      <c r="X1088" s="198" t="s">
        <v>79</v>
      </c>
      <c r="Y1088" s="231">
        <v>19260</v>
      </c>
      <c r="Z1088" s="198" t="s">
        <v>98</v>
      </c>
      <c r="AA1088" s="198" t="s">
        <v>79</v>
      </c>
      <c r="AB1088" s="231">
        <v>47490.42</v>
      </c>
      <c r="AC1088" s="193" t="s">
        <v>149</v>
      </c>
      <c r="AD1088" s="187" t="s">
        <v>98</v>
      </c>
      <c r="AE1088" s="188">
        <f>+V1088+Y1088</f>
        <v>128400</v>
      </c>
      <c r="AF1088" s="181" t="s">
        <v>79</v>
      </c>
      <c r="AG1088" s="193" t="s">
        <v>33</v>
      </c>
      <c r="AH1088" s="236" t="s">
        <v>252</v>
      </c>
      <c r="AI1088" s="236" t="s">
        <v>253</v>
      </c>
      <c r="AJ1088" s="205"/>
    </row>
    <row r="1089" spans="2:36" s="66" customFormat="1" ht="52" x14ac:dyDescent="0.35">
      <c r="B1089" s="180"/>
      <c r="C1089" s="169"/>
      <c r="D1089" s="180"/>
      <c r="E1089" s="183"/>
      <c r="F1089" s="166"/>
      <c r="G1089" s="166"/>
      <c r="H1089" s="180"/>
      <c r="I1089" s="167"/>
      <c r="J1089" s="12" t="s">
        <v>111</v>
      </c>
      <c r="K1089" s="8" t="s">
        <v>112</v>
      </c>
      <c r="L1089" s="8" t="s">
        <v>85</v>
      </c>
      <c r="M1089" s="55">
        <v>2</v>
      </c>
      <c r="N1089" s="237"/>
      <c r="O1089" s="169"/>
      <c r="P1089" s="167"/>
      <c r="Q1089" s="167"/>
      <c r="R1089" s="170"/>
      <c r="S1089" s="170"/>
      <c r="T1089" s="171"/>
      <c r="U1089" s="171"/>
      <c r="V1089" s="231"/>
      <c r="W1089" s="173"/>
      <c r="X1089" s="173"/>
      <c r="Y1089" s="231"/>
      <c r="Z1089" s="173"/>
      <c r="AA1089" s="173"/>
      <c r="AB1089" s="231"/>
      <c r="AC1089" s="168"/>
      <c r="AD1089" s="187"/>
      <c r="AE1089" s="175"/>
      <c r="AF1089" s="167"/>
      <c r="AG1089" s="168"/>
      <c r="AH1089" s="236"/>
      <c r="AI1089" s="236"/>
      <c r="AJ1089" s="171"/>
    </row>
    <row r="1090" spans="2:36" s="66" customFormat="1" ht="48.65" customHeight="1" x14ac:dyDescent="0.35">
      <c r="B1090" s="181"/>
      <c r="C1090" s="169"/>
      <c r="D1090" s="180"/>
      <c r="E1090" s="183"/>
      <c r="F1090" s="166"/>
      <c r="G1090" s="166"/>
      <c r="H1090" s="181"/>
      <c r="I1090" s="167"/>
      <c r="J1090" s="12" t="s">
        <v>127</v>
      </c>
      <c r="K1090" s="8" t="s">
        <v>128</v>
      </c>
      <c r="L1090" s="8" t="s">
        <v>85</v>
      </c>
      <c r="M1090" s="55">
        <v>60</v>
      </c>
      <c r="N1090" s="237"/>
      <c r="O1090" s="169"/>
      <c r="P1090" s="167"/>
      <c r="Q1090" s="167"/>
      <c r="R1090" s="170"/>
      <c r="S1090" s="170"/>
      <c r="T1090" s="171"/>
      <c r="U1090" s="171"/>
      <c r="V1090" s="231"/>
      <c r="W1090" s="173"/>
      <c r="X1090" s="173"/>
      <c r="Y1090" s="231"/>
      <c r="Z1090" s="173"/>
      <c r="AA1090" s="173"/>
      <c r="AB1090" s="231"/>
      <c r="AC1090" s="168"/>
      <c r="AD1090" s="188"/>
      <c r="AE1090" s="175"/>
      <c r="AF1090" s="167"/>
      <c r="AG1090" s="168"/>
      <c r="AH1090" s="236"/>
      <c r="AI1090" s="236"/>
      <c r="AJ1090" s="171"/>
    </row>
    <row r="1091" spans="2:36" ht="91" x14ac:dyDescent="0.3">
      <c r="B1091" s="181" t="s">
        <v>656</v>
      </c>
      <c r="C1091" s="181" t="s">
        <v>627</v>
      </c>
      <c r="D1091" s="181" t="s">
        <v>106</v>
      </c>
      <c r="E1091" s="184" t="s">
        <v>67</v>
      </c>
      <c r="F1091" s="184" t="s">
        <v>134</v>
      </c>
      <c r="G1091" s="184" t="s">
        <v>147</v>
      </c>
      <c r="H1091" s="180" t="s">
        <v>70</v>
      </c>
      <c r="I1091" s="181" t="s">
        <v>79</v>
      </c>
      <c r="J1091" s="52" t="s">
        <v>212</v>
      </c>
      <c r="K1091" s="23" t="s">
        <v>107</v>
      </c>
      <c r="L1091" s="23" t="s">
        <v>86</v>
      </c>
      <c r="M1091" s="23">
        <v>40</v>
      </c>
      <c r="N1091" s="193" t="s">
        <v>108</v>
      </c>
      <c r="O1091" s="232" t="s">
        <v>628</v>
      </c>
      <c r="P1091" s="181" t="s">
        <v>75</v>
      </c>
      <c r="Q1091" s="181" t="s">
        <v>76</v>
      </c>
      <c r="R1091" s="202" t="s">
        <v>77</v>
      </c>
      <c r="S1091" s="202" t="s">
        <v>109</v>
      </c>
      <c r="T1091" s="205">
        <f>Y1091+V1091</f>
        <v>343000</v>
      </c>
      <c r="U1091" s="205" t="s">
        <v>98</v>
      </c>
      <c r="V1091" s="198">
        <v>291550</v>
      </c>
      <c r="W1091" s="198" t="s">
        <v>98</v>
      </c>
      <c r="X1091" s="198" t="s">
        <v>79</v>
      </c>
      <c r="Y1091" s="198">
        <v>51450</v>
      </c>
      <c r="Z1091" s="198" t="s">
        <v>98</v>
      </c>
      <c r="AA1091" s="198" t="s">
        <v>79</v>
      </c>
      <c r="AB1091" s="230">
        <v>65333.33</v>
      </c>
      <c r="AC1091" s="193" t="s">
        <v>149</v>
      </c>
      <c r="AD1091" s="187" t="s">
        <v>98</v>
      </c>
      <c r="AE1091" s="188">
        <f>+V1091+Y1091</f>
        <v>343000</v>
      </c>
      <c r="AF1091" s="181" t="s">
        <v>79</v>
      </c>
      <c r="AG1091" s="193" t="s">
        <v>33</v>
      </c>
      <c r="AH1091" s="193" t="s">
        <v>161</v>
      </c>
      <c r="AI1091" s="193" t="s">
        <v>162</v>
      </c>
      <c r="AJ1091" s="205"/>
    </row>
    <row r="1092" spans="2:36" ht="52" x14ac:dyDescent="0.3">
      <c r="B1092" s="167"/>
      <c r="C1092" s="167"/>
      <c r="D1092" s="167"/>
      <c r="E1092" s="166"/>
      <c r="F1092" s="166"/>
      <c r="G1092" s="166"/>
      <c r="H1092" s="180"/>
      <c r="I1092" s="167"/>
      <c r="J1092" s="12" t="s">
        <v>111</v>
      </c>
      <c r="K1092" s="8" t="s">
        <v>112</v>
      </c>
      <c r="L1092" s="8" t="s">
        <v>85</v>
      </c>
      <c r="M1092" s="8">
        <v>1</v>
      </c>
      <c r="N1092" s="168"/>
      <c r="O1092" s="218"/>
      <c r="P1092" s="167"/>
      <c r="Q1092" s="167"/>
      <c r="R1092" s="170"/>
      <c r="S1092" s="170"/>
      <c r="T1092" s="171"/>
      <c r="U1092" s="171"/>
      <c r="V1092" s="173"/>
      <c r="W1092" s="173"/>
      <c r="X1092" s="173"/>
      <c r="Y1092" s="173"/>
      <c r="Z1092" s="173"/>
      <c r="AA1092" s="173"/>
      <c r="AB1092" s="231"/>
      <c r="AC1092" s="168"/>
      <c r="AD1092" s="187"/>
      <c r="AE1092" s="175"/>
      <c r="AF1092" s="167"/>
      <c r="AG1092" s="168"/>
      <c r="AH1092" s="168"/>
      <c r="AI1092" s="168"/>
      <c r="AJ1092" s="171"/>
    </row>
    <row r="1093" spans="2:36" ht="39" x14ac:dyDescent="0.3">
      <c r="B1093" s="167"/>
      <c r="C1093" s="167"/>
      <c r="D1093" s="167"/>
      <c r="E1093" s="166"/>
      <c r="F1093" s="166"/>
      <c r="G1093" s="166"/>
      <c r="H1093" s="181"/>
      <c r="I1093" s="167"/>
      <c r="J1093" s="12" t="s">
        <v>127</v>
      </c>
      <c r="K1093" s="8" t="s">
        <v>128</v>
      </c>
      <c r="L1093" s="8" t="s">
        <v>85</v>
      </c>
      <c r="M1093" s="53">
        <v>250</v>
      </c>
      <c r="N1093" s="168"/>
      <c r="O1093" s="218"/>
      <c r="P1093" s="167"/>
      <c r="Q1093" s="167"/>
      <c r="R1093" s="170"/>
      <c r="S1093" s="170"/>
      <c r="T1093" s="171"/>
      <c r="U1093" s="171"/>
      <c r="V1093" s="173"/>
      <c r="W1093" s="173"/>
      <c r="X1093" s="173"/>
      <c r="Y1093" s="173"/>
      <c r="Z1093" s="173"/>
      <c r="AA1093" s="173"/>
      <c r="AB1093" s="231"/>
      <c r="AC1093" s="168"/>
      <c r="AD1093" s="188"/>
      <c r="AE1093" s="175"/>
      <c r="AF1093" s="167"/>
      <c r="AG1093" s="168"/>
      <c r="AH1093" s="168"/>
      <c r="AI1093" s="168"/>
      <c r="AJ1093" s="171"/>
    </row>
    <row r="1094" spans="2:36" ht="52" x14ac:dyDescent="0.3">
      <c r="B1094" s="167" t="s">
        <v>657</v>
      </c>
      <c r="C1094" s="167" t="s">
        <v>629</v>
      </c>
      <c r="D1094" s="167" t="s">
        <v>106</v>
      </c>
      <c r="E1094" s="166" t="s">
        <v>67</v>
      </c>
      <c r="F1094" s="166" t="s">
        <v>134</v>
      </c>
      <c r="G1094" s="166" t="s">
        <v>147</v>
      </c>
      <c r="H1094" s="179" t="s">
        <v>70</v>
      </c>
      <c r="I1094" s="167" t="s">
        <v>98</v>
      </c>
      <c r="J1094" s="157" t="s">
        <v>111</v>
      </c>
      <c r="K1094" s="17" t="s">
        <v>112</v>
      </c>
      <c r="L1094" s="17" t="s">
        <v>85</v>
      </c>
      <c r="M1094" s="17">
        <v>1</v>
      </c>
      <c r="N1094" s="191" t="s">
        <v>108</v>
      </c>
      <c r="O1094" s="180" t="s">
        <v>628</v>
      </c>
      <c r="P1094" s="167" t="s">
        <v>75</v>
      </c>
      <c r="Q1094" s="167" t="s">
        <v>76</v>
      </c>
      <c r="R1094" s="167" t="s">
        <v>77</v>
      </c>
      <c r="S1094" s="508" t="s">
        <v>109</v>
      </c>
      <c r="T1094" s="204">
        <f t="shared" ref="T1094" si="15">V1094+Y1094</f>
        <v>147000</v>
      </c>
      <c r="U1094" s="204" t="s">
        <v>98</v>
      </c>
      <c r="V1094" s="197">
        <v>124950</v>
      </c>
      <c r="W1094" s="502" t="s">
        <v>98</v>
      </c>
      <c r="X1094" s="173" t="s">
        <v>98</v>
      </c>
      <c r="Y1094" s="197">
        <v>22050</v>
      </c>
      <c r="Z1094" s="197" t="s">
        <v>98</v>
      </c>
      <c r="AA1094" s="197" t="s">
        <v>79</v>
      </c>
      <c r="AB1094" s="197">
        <v>28000</v>
      </c>
      <c r="AC1094" s="192" t="s">
        <v>149</v>
      </c>
      <c r="AD1094" s="189" t="s">
        <v>98</v>
      </c>
      <c r="AE1094" s="187">
        <f>+V1094+Y1094</f>
        <v>147000</v>
      </c>
      <c r="AF1094" s="180" t="s">
        <v>79</v>
      </c>
      <c r="AG1094" s="192" t="s">
        <v>33</v>
      </c>
      <c r="AH1094" s="193" t="s">
        <v>164</v>
      </c>
      <c r="AI1094" s="193" t="s">
        <v>165</v>
      </c>
      <c r="AJ1094" s="171"/>
    </row>
    <row r="1095" spans="2:36" ht="55.5" customHeight="1" x14ac:dyDescent="0.3">
      <c r="B1095" s="167"/>
      <c r="C1095" s="167"/>
      <c r="D1095" s="167"/>
      <c r="E1095" s="166"/>
      <c r="F1095" s="166"/>
      <c r="G1095" s="166"/>
      <c r="H1095" s="181"/>
      <c r="I1095" s="167"/>
      <c r="J1095" s="12" t="s">
        <v>127</v>
      </c>
      <c r="K1095" s="8" t="s">
        <v>128</v>
      </c>
      <c r="L1095" s="8" t="s">
        <v>85</v>
      </c>
      <c r="M1095" s="53">
        <v>104</v>
      </c>
      <c r="N1095" s="193"/>
      <c r="O1095" s="167"/>
      <c r="P1095" s="167"/>
      <c r="Q1095" s="167"/>
      <c r="R1095" s="167"/>
      <c r="S1095" s="509"/>
      <c r="T1095" s="171"/>
      <c r="U1095" s="171"/>
      <c r="V1095" s="173"/>
      <c r="W1095" s="503"/>
      <c r="X1095" s="173"/>
      <c r="Y1095" s="173"/>
      <c r="Z1095" s="173"/>
      <c r="AA1095" s="173"/>
      <c r="AB1095" s="173"/>
      <c r="AC1095" s="168"/>
      <c r="AD1095" s="188"/>
      <c r="AE1095" s="175"/>
      <c r="AF1095" s="167"/>
      <c r="AG1095" s="168"/>
      <c r="AH1095" s="168"/>
      <c r="AI1095" s="168"/>
      <c r="AJ1095" s="171"/>
    </row>
    <row r="1096" spans="2:36" ht="52" x14ac:dyDescent="0.3">
      <c r="B1096" s="167" t="s">
        <v>658</v>
      </c>
      <c r="C1096" s="167" t="s">
        <v>630</v>
      </c>
      <c r="D1096" s="167" t="s">
        <v>106</v>
      </c>
      <c r="E1096" s="166" t="s">
        <v>67</v>
      </c>
      <c r="F1096" s="166" t="s">
        <v>134</v>
      </c>
      <c r="G1096" s="166" t="s">
        <v>147</v>
      </c>
      <c r="H1096" s="179" t="s">
        <v>70</v>
      </c>
      <c r="I1096" s="167" t="s">
        <v>98</v>
      </c>
      <c r="J1096" s="52" t="s">
        <v>111</v>
      </c>
      <c r="K1096" s="23" t="s">
        <v>112</v>
      </c>
      <c r="L1096" s="23" t="s">
        <v>85</v>
      </c>
      <c r="M1096" s="41">
        <v>2</v>
      </c>
      <c r="N1096" s="168" t="s">
        <v>108</v>
      </c>
      <c r="O1096" s="218" t="s">
        <v>628</v>
      </c>
      <c r="P1096" s="167" t="s">
        <v>75</v>
      </c>
      <c r="Q1096" s="167" t="s">
        <v>76</v>
      </c>
      <c r="R1096" s="167" t="s">
        <v>77</v>
      </c>
      <c r="S1096" s="170" t="s">
        <v>109</v>
      </c>
      <c r="T1096" s="171">
        <f t="shared" ref="T1096:T1098" si="16">V1096+Y1096</f>
        <v>72000</v>
      </c>
      <c r="U1096" s="171" t="s">
        <v>98</v>
      </c>
      <c r="V1096" s="173">
        <v>61200</v>
      </c>
      <c r="W1096" s="178" t="s">
        <v>98</v>
      </c>
      <c r="X1096" s="178" t="s">
        <v>98</v>
      </c>
      <c r="Y1096" s="173">
        <v>10800</v>
      </c>
      <c r="Z1096" s="173" t="s">
        <v>98</v>
      </c>
      <c r="AA1096" s="173" t="s">
        <v>79</v>
      </c>
      <c r="AB1096" s="173">
        <v>13714.29</v>
      </c>
      <c r="AC1096" s="168" t="s">
        <v>149</v>
      </c>
      <c r="AD1096" s="189" t="s">
        <v>98</v>
      </c>
      <c r="AE1096" s="175">
        <f>+V1096+Y1096</f>
        <v>72000</v>
      </c>
      <c r="AF1096" s="167" t="s">
        <v>79</v>
      </c>
      <c r="AG1096" s="168" t="s">
        <v>33</v>
      </c>
      <c r="AH1096" s="168" t="s">
        <v>164</v>
      </c>
      <c r="AI1096" s="168" t="s">
        <v>165</v>
      </c>
      <c r="AJ1096" s="171"/>
    </row>
    <row r="1097" spans="2:36" ht="100" customHeight="1" x14ac:dyDescent="0.3">
      <c r="B1097" s="167"/>
      <c r="C1097" s="167"/>
      <c r="D1097" s="167"/>
      <c r="E1097" s="166"/>
      <c r="F1097" s="166"/>
      <c r="G1097" s="166"/>
      <c r="H1097" s="181"/>
      <c r="I1097" s="167"/>
      <c r="J1097" s="12" t="s">
        <v>127</v>
      </c>
      <c r="K1097" s="8" t="s">
        <v>128</v>
      </c>
      <c r="L1097" s="8" t="s">
        <v>85</v>
      </c>
      <c r="M1097" s="158">
        <v>6</v>
      </c>
      <c r="N1097" s="168"/>
      <c r="O1097" s="218"/>
      <c r="P1097" s="167"/>
      <c r="Q1097" s="167"/>
      <c r="R1097" s="167"/>
      <c r="S1097" s="170"/>
      <c r="T1097" s="171"/>
      <c r="U1097" s="171"/>
      <c r="V1097" s="173"/>
      <c r="W1097" s="198"/>
      <c r="X1097" s="198"/>
      <c r="Y1097" s="173"/>
      <c r="Z1097" s="173"/>
      <c r="AA1097" s="173"/>
      <c r="AB1097" s="173"/>
      <c r="AC1097" s="168"/>
      <c r="AD1097" s="188"/>
      <c r="AE1097" s="175"/>
      <c r="AF1097" s="167"/>
      <c r="AG1097" s="168"/>
      <c r="AH1097" s="168"/>
      <c r="AI1097" s="168"/>
      <c r="AJ1097" s="171"/>
    </row>
    <row r="1098" spans="2:36" ht="57" customHeight="1" x14ac:dyDescent="0.3">
      <c r="B1098" s="167" t="s">
        <v>659</v>
      </c>
      <c r="C1098" s="167" t="s">
        <v>631</v>
      </c>
      <c r="D1098" s="167" t="s">
        <v>106</v>
      </c>
      <c r="E1098" s="166" t="s">
        <v>67</v>
      </c>
      <c r="F1098" s="166" t="s">
        <v>132</v>
      </c>
      <c r="G1098" s="166" t="s">
        <v>69</v>
      </c>
      <c r="H1098" s="167" t="s">
        <v>70</v>
      </c>
      <c r="I1098" s="167" t="s">
        <v>98</v>
      </c>
      <c r="J1098" s="12" t="s">
        <v>113</v>
      </c>
      <c r="K1098" s="8" t="s">
        <v>114</v>
      </c>
      <c r="L1098" s="8" t="s">
        <v>115</v>
      </c>
      <c r="M1098" s="8">
        <v>2</v>
      </c>
      <c r="N1098" s="168" t="s">
        <v>108</v>
      </c>
      <c r="O1098" s="218" t="s">
        <v>632</v>
      </c>
      <c r="P1098" s="167" t="s">
        <v>75</v>
      </c>
      <c r="Q1098" s="167" t="s">
        <v>76</v>
      </c>
      <c r="R1098" s="167" t="s">
        <v>77</v>
      </c>
      <c r="S1098" s="170" t="s">
        <v>109</v>
      </c>
      <c r="T1098" s="171">
        <f t="shared" si="16"/>
        <v>138000</v>
      </c>
      <c r="U1098" s="171" t="s">
        <v>98</v>
      </c>
      <c r="V1098" s="173">
        <v>117300</v>
      </c>
      <c r="W1098" s="173" t="s">
        <v>98</v>
      </c>
      <c r="X1098" s="173" t="s">
        <v>98</v>
      </c>
      <c r="Y1098" s="173">
        <v>20700</v>
      </c>
      <c r="Z1098" s="173" t="s">
        <v>98</v>
      </c>
      <c r="AA1098" s="173" t="s">
        <v>98</v>
      </c>
      <c r="AB1098" s="173">
        <v>26285.71</v>
      </c>
      <c r="AC1098" s="168" t="s">
        <v>80</v>
      </c>
      <c r="AD1098" s="175" t="s">
        <v>98</v>
      </c>
      <c r="AE1098" s="173">
        <f>+V1098+Y1098</f>
        <v>138000</v>
      </c>
      <c r="AF1098" s="171" t="s">
        <v>98</v>
      </c>
      <c r="AG1098" s="173" t="s">
        <v>33</v>
      </c>
      <c r="AH1098" s="173" t="s">
        <v>303</v>
      </c>
      <c r="AI1098" s="173" t="s">
        <v>252</v>
      </c>
      <c r="AJ1098" s="171"/>
    </row>
    <row r="1099" spans="2:36" ht="70.5" customHeight="1" x14ac:dyDescent="0.3">
      <c r="B1099" s="167"/>
      <c r="C1099" s="167"/>
      <c r="D1099" s="167"/>
      <c r="E1099" s="166"/>
      <c r="F1099" s="166"/>
      <c r="G1099" s="166"/>
      <c r="H1099" s="167"/>
      <c r="I1099" s="167"/>
      <c r="J1099" s="12" t="s">
        <v>116</v>
      </c>
      <c r="K1099" s="8" t="s">
        <v>117</v>
      </c>
      <c r="L1099" s="8" t="s">
        <v>85</v>
      </c>
      <c r="M1099" s="8">
        <v>2</v>
      </c>
      <c r="N1099" s="168"/>
      <c r="O1099" s="218"/>
      <c r="P1099" s="167"/>
      <c r="Q1099" s="167"/>
      <c r="R1099" s="167"/>
      <c r="S1099" s="170"/>
      <c r="T1099" s="171"/>
      <c r="U1099" s="171"/>
      <c r="V1099" s="173"/>
      <c r="W1099" s="173"/>
      <c r="X1099" s="173"/>
      <c r="Y1099" s="173"/>
      <c r="Z1099" s="173"/>
      <c r="AA1099" s="173"/>
      <c r="AB1099" s="173"/>
      <c r="AC1099" s="168"/>
      <c r="AD1099" s="175"/>
      <c r="AE1099" s="173"/>
      <c r="AF1099" s="171"/>
      <c r="AG1099" s="173"/>
      <c r="AH1099" s="173"/>
      <c r="AI1099" s="173"/>
      <c r="AJ1099" s="171"/>
    </row>
    <row r="1100" spans="2:36" ht="39" x14ac:dyDescent="0.3">
      <c r="B1100" s="167"/>
      <c r="C1100" s="167"/>
      <c r="D1100" s="167"/>
      <c r="E1100" s="166"/>
      <c r="F1100" s="166"/>
      <c r="G1100" s="166"/>
      <c r="H1100" s="167"/>
      <c r="I1100" s="167"/>
      <c r="J1100" s="12" t="s">
        <v>213</v>
      </c>
      <c r="K1100" s="8" t="s">
        <v>118</v>
      </c>
      <c r="L1100" s="8" t="s">
        <v>119</v>
      </c>
      <c r="M1100" s="8">
        <v>2</v>
      </c>
      <c r="N1100" s="168"/>
      <c r="O1100" s="218"/>
      <c r="P1100" s="167"/>
      <c r="Q1100" s="167"/>
      <c r="R1100" s="167"/>
      <c r="S1100" s="170"/>
      <c r="T1100" s="171"/>
      <c r="U1100" s="171"/>
      <c r="V1100" s="173"/>
      <c r="W1100" s="173"/>
      <c r="X1100" s="173"/>
      <c r="Y1100" s="173"/>
      <c r="Z1100" s="173"/>
      <c r="AA1100" s="173"/>
      <c r="AB1100" s="173"/>
      <c r="AC1100" s="168"/>
      <c r="AD1100" s="175"/>
      <c r="AE1100" s="173"/>
      <c r="AF1100" s="171"/>
      <c r="AG1100" s="173"/>
      <c r="AH1100" s="173"/>
      <c r="AI1100" s="173"/>
      <c r="AJ1100" s="171"/>
    </row>
    <row r="1101" spans="2:36" ht="68.5" customHeight="1" x14ac:dyDescent="0.3">
      <c r="B1101" s="167"/>
      <c r="C1101" s="167"/>
      <c r="D1101" s="167"/>
      <c r="E1101" s="166"/>
      <c r="F1101" s="166"/>
      <c r="G1101" s="166"/>
      <c r="H1101" s="167"/>
      <c r="I1101" s="167"/>
      <c r="J1101" s="12" t="s">
        <v>120</v>
      </c>
      <c r="K1101" s="8" t="s">
        <v>121</v>
      </c>
      <c r="L1101" s="8" t="s">
        <v>119</v>
      </c>
      <c r="M1101" s="8">
        <v>2</v>
      </c>
      <c r="N1101" s="168"/>
      <c r="O1101" s="218"/>
      <c r="P1101" s="167"/>
      <c r="Q1101" s="167"/>
      <c r="R1101" s="167"/>
      <c r="S1101" s="170"/>
      <c r="T1101" s="171"/>
      <c r="U1101" s="171"/>
      <c r="V1101" s="173"/>
      <c r="W1101" s="173"/>
      <c r="X1101" s="173"/>
      <c r="Y1101" s="173"/>
      <c r="Z1101" s="173"/>
      <c r="AA1101" s="173"/>
      <c r="AB1101" s="173"/>
      <c r="AC1101" s="168"/>
      <c r="AD1101" s="175"/>
      <c r="AE1101" s="173"/>
      <c r="AF1101" s="171"/>
      <c r="AG1101" s="173"/>
      <c r="AH1101" s="173"/>
      <c r="AI1101" s="173"/>
      <c r="AJ1101" s="171"/>
    </row>
    <row r="1102" spans="2:36" ht="91" x14ac:dyDescent="0.3">
      <c r="B1102" s="181" t="s">
        <v>1062</v>
      </c>
      <c r="C1102" s="181" t="s">
        <v>627</v>
      </c>
      <c r="D1102" s="181" t="s">
        <v>106</v>
      </c>
      <c r="E1102" s="184" t="s">
        <v>67</v>
      </c>
      <c r="F1102" s="184" t="s">
        <v>134</v>
      </c>
      <c r="G1102" s="184" t="s">
        <v>147</v>
      </c>
      <c r="H1102" s="180" t="s">
        <v>70</v>
      </c>
      <c r="I1102" s="181" t="s">
        <v>79</v>
      </c>
      <c r="J1102" s="52" t="s">
        <v>212</v>
      </c>
      <c r="K1102" s="23" t="s">
        <v>107</v>
      </c>
      <c r="L1102" s="23" t="s">
        <v>86</v>
      </c>
      <c r="M1102" s="23">
        <v>40</v>
      </c>
      <c r="N1102" s="193" t="s">
        <v>108</v>
      </c>
      <c r="O1102" s="232" t="s">
        <v>628</v>
      </c>
      <c r="P1102" s="181" t="s">
        <v>75</v>
      </c>
      <c r="Q1102" s="181" t="s">
        <v>76</v>
      </c>
      <c r="R1102" s="202" t="s">
        <v>77</v>
      </c>
      <c r="S1102" s="202" t="s">
        <v>109</v>
      </c>
      <c r="T1102" s="205">
        <f>Y1102+V1102</f>
        <v>223756.02000000002</v>
      </c>
      <c r="U1102" s="205" t="s">
        <v>98</v>
      </c>
      <c r="V1102" s="198">
        <v>190192.63</v>
      </c>
      <c r="W1102" s="198" t="s">
        <v>98</v>
      </c>
      <c r="X1102" s="198" t="s">
        <v>79</v>
      </c>
      <c r="Y1102" s="198">
        <v>33563.39</v>
      </c>
      <c r="Z1102" s="198" t="s">
        <v>98</v>
      </c>
      <c r="AA1102" s="198" t="s">
        <v>79</v>
      </c>
      <c r="AB1102" s="230">
        <v>42620.18</v>
      </c>
      <c r="AC1102" s="193" t="s">
        <v>149</v>
      </c>
      <c r="AD1102" s="187" t="s">
        <v>98</v>
      </c>
      <c r="AE1102" s="188">
        <f>+V1102+Y1102</f>
        <v>223756.02000000002</v>
      </c>
      <c r="AF1102" s="181" t="s">
        <v>79</v>
      </c>
      <c r="AG1102" s="193" t="s">
        <v>33</v>
      </c>
      <c r="AH1102" s="193" t="s">
        <v>303</v>
      </c>
      <c r="AI1102" s="193" t="s">
        <v>941</v>
      </c>
      <c r="AJ1102" s="205"/>
    </row>
    <row r="1103" spans="2:36" ht="52" x14ac:dyDescent="0.3">
      <c r="B1103" s="167"/>
      <c r="C1103" s="167"/>
      <c r="D1103" s="167"/>
      <c r="E1103" s="166"/>
      <c r="F1103" s="166"/>
      <c r="G1103" s="166"/>
      <c r="H1103" s="180"/>
      <c r="I1103" s="167"/>
      <c r="J1103" s="12" t="s">
        <v>111</v>
      </c>
      <c r="K1103" s="8" t="s">
        <v>112</v>
      </c>
      <c r="L1103" s="8" t="s">
        <v>85</v>
      </c>
      <c r="M1103" s="8">
        <v>1</v>
      </c>
      <c r="N1103" s="168"/>
      <c r="O1103" s="218"/>
      <c r="P1103" s="167"/>
      <c r="Q1103" s="167"/>
      <c r="R1103" s="170"/>
      <c r="S1103" s="170"/>
      <c r="T1103" s="171"/>
      <c r="U1103" s="171"/>
      <c r="V1103" s="173"/>
      <c r="W1103" s="173"/>
      <c r="X1103" s="173"/>
      <c r="Y1103" s="173"/>
      <c r="Z1103" s="173"/>
      <c r="AA1103" s="173"/>
      <c r="AB1103" s="231"/>
      <c r="AC1103" s="168"/>
      <c r="AD1103" s="187"/>
      <c r="AE1103" s="175"/>
      <c r="AF1103" s="167"/>
      <c r="AG1103" s="168"/>
      <c r="AH1103" s="168"/>
      <c r="AI1103" s="168"/>
      <c r="AJ1103" s="171"/>
    </row>
    <row r="1104" spans="2:36" ht="39" x14ac:dyDescent="0.3">
      <c r="B1104" s="167"/>
      <c r="C1104" s="167"/>
      <c r="D1104" s="167"/>
      <c r="E1104" s="166"/>
      <c r="F1104" s="166"/>
      <c r="G1104" s="166"/>
      <c r="H1104" s="181"/>
      <c r="I1104" s="167"/>
      <c r="J1104" s="12" t="s">
        <v>127</v>
      </c>
      <c r="K1104" s="8" t="s">
        <v>128</v>
      </c>
      <c r="L1104" s="8" t="s">
        <v>85</v>
      </c>
      <c r="M1104" s="53">
        <v>112</v>
      </c>
      <c r="N1104" s="168"/>
      <c r="O1104" s="218"/>
      <c r="P1104" s="167"/>
      <c r="Q1104" s="167"/>
      <c r="R1104" s="170"/>
      <c r="S1104" s="170"/>
      <c r="T1104" s="171"/>
      <c r="U1104" s="171"/>
      <c r="V1104" s="173"/>
      <c r="W1104" s="173"/>
      <c r="X1104" s="173"/>
      <c r="Y1104" s="173"/>
      <c r="Z1104" s="173"/>
      <c r="AA1104" s="173"/>
      <c r="AB1104" s="231"/>
      <c r="AC1104" s="168"/>
      <c r="AD1104" s="188"/>
      <c r="AE1104" s="175"/>
      <c r="AF1104" s="167"/>
      <c r="AG1104" s="168"/>
      <c r="AH1104" s="168"/>
      <c r="AI1104" s="168"/>
      <c r="AJ1104" s="171"/>
    </row>
    <row r="1105" spans="2:45" ht="124" customHeight="1" x14ac:dyDescent="0.3">
      <c r="B1105" s="202" t="s">
        <v>951</v>
      </c>
      <c r="C1105" s="232" t="s">
        <v>954</v>
      </c>
      <c r="D1105" s="184" t="s">
        <v>66</v>
      </c>
      <c r="E1105" s="184" t="s">
        <v>67</v>
      </c>
      <c r="F1105" s="184" t="s">
        <v>134</v>
      </c>
      <c r="G1105" s="184" t="s">
        <v>147</v>
      </c>
      <c r="H1105" s="180" t="s">
        <v>70</v>
      </c>
      <c r="I1105" s="181" t="s">
        <v>79</v>
      </c>
      <c r="J1105" s="52" t="s">
        <v>212</v>
      </c>
      <c r="K1105" s="23" t="s">
        <v>107</v>
      </c>
      <c r="L1105" s="23" t="s">
        <v>86</v>
      </c>
      <c r="M1105" s="23">
        <v>40</v>
      </c>
      <c r="N1105" s="193" t="s">
        <v>108</v>
      </c>
      <c r="O1105" s="167" t="s">
        <v>956</v>
      </c>
      <c r="P1105" s="181" t="s">
        <v>75</v>
      </c>
      <c r="Q1105" s="181" t="s">
        <v>76</v>
      </c>
      <c r="R1105" s="202" t="s">
        <v>77</v>
      </c>
      <c r="S1105" s="202" t="s">
        <v>109</v>
      </c>
      <c r="T1105" s="205">
        <f>Y1105+V1105</f>
        <v>419950.5</v>
      </c>
      <c r="U1105" s="205">
        <f>+T1105/M1106</f>
        <v>69991.75</v>
      </c>
      <c r="V1105" s="175">
        <v>356958</v>
      </c>
      <c r="W1105" s="198" t="s">
        <v>98</v>
      </c>
      <c r="X1105" s="198" t="s">
        <v>79</v>
      </c>
      <c r="Y1105" s="175">
        <v>62992.5</v>
      </c>
      <c r="Z1105" s="198" t="s">
        <v>98</v>
      </c>
      <c r="AA1105" s="198" t="s">
        <v>79</v>
      </c>
      <c r="AB1105" s="175">
        <v>104987.65</v>
      </c>
      <c r="AC1105" s="193" t="s">
        <v>149</v>
      </c>
      <c r="AD1105" s="187" t="s">
        <v>98</v>
      </c>
      <c r="AE1105" s="188">
        <f>+V1105+Y1105</f>
        <v>419950.5</v>
      </c>
      <c r="AF1105" s="181" t="s">
        <v>79</v>
      </c>
      <c r="AG1105" s="193" t="s">
        <v>33</v>
      </c>
      <c r="AH1105" s="236" t="s">
        <v>180</v>
      </c>
      <c r="AI1105" s="359" t="s">
        <v>165</v>
      </c>
      <c r="AJ1105" s="205"/>
    </row>
    <row r="1106" spans="2:45" ht="68.5" customHeight="1" x14ac:dyDescent="0.3">
      <c r="B1106" s="170"/>
      <c r="C1106" s="218"/>
      <c r="D1106" s="166"/>
      <c r="E1106" s="166"/>
      <c r="F1106" s="166"/>
      <c r="G1106" s="166"/>
      <c r="H1106" s="180"/>
      <c r="I1106" s="167"/>
      <c r="J1106" s="12" t="s">
        <v>111</v>
      </c>
      <c r="K1106" s="8" t="s">
        <v>112</v>
      </c>
      <c r="L1106" s="8" t="s">
        <v>85</v>
      </c>
      <c r="M1106" s="8">
        <v>6</v>
      </c>
      <c r="N1106" s="168"/>
      <c r="O1106" s="218"/>
      <c r="P1106" s="167"/>
      <c r="Q1106" s="167"/>
      <c r="R1106" s="170"/>
      <c r="S1106" s="170"/>
      <c r="T1106" s="171"/>
      <c r="U1106" s="171"/>
      <c r="V1106" s="271"/>
      <c r="W1106" s="173"/>
      <c r="X1106" s="173"/>
      <c r="Y1106" s="271"/>
      <c r="Z1106" s="173"/>
      <c r="AA1106" s="173"/>
      <c r="AB1106" s="271"/>
      <c r="AC1106" s="168"/>
      <c r="AD1106" s="187"/>
      <c r="AE1106" s="175"/>
      <c r="AF1106" s="167"/>
      <c r="AG1106" s="168"/>
      <c r="AH1106" s="196"/>
      <c r="AI1106" s="195"/>
      <c r="AJ1106" s="171"/>
    </row>
    <row r="1107" spans="2:45" ht="202.5" customHeight="1" x14ac:dyDescent="0.3">
      <c r="B1107" s="170"/>
      <c r="C1107" s="218"/>
      <c r="D1107" s="166"/>
      <c r="E1107" s="166"/>
      <c r="F1107" s="166"/>
      <c r="G1107" s="166"/>
      <c r="H1107" s="181"/>
      <c r="I1107" s="167"/>
      <c r="J1107" s="12" t="s">
        <v>127</v>
      </c>
      <c r="K1107" s="8" t="s">
        <v>128</v>
      </c>
      <c r="L1107" s="8" t="s">
        <v>85</v>
      </c>
      <c r="M1107" s="53">
        <v>180</v>
      </c>
      <c r="N1107" s="168"/>
      <c r="O1107" s="218"/>
      <c r="P1107" s="167"/>
      <c r="Q1107" s="167"/>
      <c r="R1107" s="170"/>
      <c r="S1107" s="170"/>
      <c r="T1107" s="171"/>
      <c r="U1107" s="171"/>
      <c r="V1107" s="271"/>
      <c r="W1107" s="173"/>
      <c r="X1107" s="173"/>
      <c r="Y1107" s="271"/>
      <c r="Z1107" s="173"/>
      <c r="AA1107" s="173"/>
      <c r="AB1107" s="271"/>
      <c r="AC1107" s="168"/>
      <c r="AD1107" s="188"/>
      <c r="AE1107" s="175"/>
      <c r="AF1107" s="167"/>
      <c r="AG1107" s="168"/>
      <c r="AH1107" s="196"/>
      <c r="AI1107" s="195"/>
      <c r="AJ1107" s="171"/>
    </row>
    <row r="1108" spans="2:45" ht="68.5" customHeight="1" x14ac:dyDescent="0.3">
      <c r="B1108" s="179" t="s">
        <v>952</v>
      </c>
      <c r="C1108" s="241" t="s">
        <v>955</v>
      </c>
      <c r="D1108" s="179" t="s">
        <v>66</v>
      </c>
      <c r="E1108" s="182" t="s">
        <v>67</v>
      </c>
      <c r="F1108" s="184" t="s">
        <v>132</v>
      </c>
      <c r="G1108" s="184" t="s">
        <v>69</v>
      </c>
      <c r="H1108" s="179" t="s">
        <v>70</v>
      </c>
      <c r="I1108" s="181" t="s">
        <v>98</v>
      </c>
      <c r="J1108" s="12" t="s">
        <v>113</v>
      </c>
      <c r="K1108" s="31" t="s">
        <v>114</v>
      </c>
      <c r="L1108" s="8" t="s">
        <v>115</v>
      </c>
      <c r="M1108" s="8">
        <v>3</v>
      </c>
      <c r="N1108" s="168" t="s">
        <v>108</v>
      </c>
      <c r="O1108" s="241" t="s">
        <v>344</v>
      </c>
      <c r="P1108" s="284" t="s">
        <v>75</v>
      </c>
      <c r="Q1108" s="284" t="s">
        <v>76</v>
      </c>
      <c r="R1108" s="284" t="s">
        <v>77</v>
      </c>
      <c r="S1108" s="170" t="s">
        <v>109</v>
      </c>
      <c r="T1108" s="171">
        <f t="shared" ref="T1108" si="17">V1108+Y1108</f>
        <v>239972</v>
      </c>
      <c r="U1108" s="171" t="s">
        <v>98</v>
      </c>
      <c r="V1108" s="211">
        <v>203976</v>
      </c>
      <c r="W1108" s="173" t="s">
        <v>98</v>
      </c>
      <c r="X1108" s="173" t="s">
        <v>98</v>
      </c>
      <c r="Y1108" s="211">
        <v>35996</v>
      </c>
      <c r="Z1108" s="173" t="s">
        <v>98</v>
      </c>
      <c r="AA1108" s="173" t="s">
        <v>98</v>
      </c>
      <c r="AB1108" s="211">
        <v>59992.94</v>
      </c>
      <c r="AC1108" s="168" t="s">
        <v>80</v>
      </c>
      <c r="AD1108" s="189" t="s">
        <v>98</v>
      </c>
      <c r="AE1108" s="173">
        <f>+V1108+Y1108</f>
        <v>239972</v>
      </c>
      <c r="AF1108" s="171" t="s">
        <v>98</v>
      </c>
      <c r="AG1108" s="173" t="s">
        <v>33</v>
      </c>
      <c r="AH1108" s="327" t="s">
        <v>164</v>
      </c>
      <c r="AI1108" s="327" t="s">
        <v>183</v>
      </c>
      <c r="AJ1108" s="171"/>
    </row>
    <row r="1109" spans="2:45" ht="68.5" customHeight="1" x14ac:dyDescent="0.3">
      <c r="B1109" s="180"/>
      <c r="C1109" s="337"/>
      <c r="D1109" s="180"/>
      <c r="E1109" s="183"/>
      <c r="F1109" s="166"/>
      <c r="G1109" s="166"/>
      <c r="H1109" s="180"/>
      <c r="I1109" s="167"/>
      <c r="J1109" s="12" t="s">
        <v>116</v>
      </c>
      <c r="K1109" s="31" t="s">
        <v>117</v>
      </c>
      <c r="L1109" s="8" t="s">
        <v>85</v>
      </c>
      <c r="M1109" s="8">
        <v>1</v>
      </c>
      <c r="N1109" s="168"/>
      <c r="O1109" s="337"/>
      <c r="P1109" s="285"/>
      <c r="Q1109" s="285"/>
      <c r="R1109" s="285"/>
      <c r="S1109" s="170"/>
      <c r="T1109" s="171"/>
      <c r="U1109" s="171"/>
      <c r="V1109" s="212"/>
      <c r="W1109" s="173"/>
      <c r="X1109" s="173"/>
      <c r="Y1109" s="212"/>
      <c r="Z1109" s="173"/>
      <c r="AA1109" s="173"/>
      <c r="AB1109" s="212"/>
      <c r="AC1109" s="168"/>
      <c r="AD1109" s="187"/>
      <c r="AE1109" s="173"/>
      <c r="AF1109" s="171"/>
      <c r="AG1109" s="173"/>
      <c r="AH1109" s="328"/>
      <c r="AI1109" s="328"/>
      <c r="AJ1109" s="171"/>
    </row>
    <row r="1110" spans="2:45" ht="68.5" customHeight="1" x14ac:dyDescent="0.3">
      <c r="B1110" s="180"/>
      <c r="C1110" s="337"/>
      <c r="D1110" s="180"/>
      <c r="E1110" s="183"/>
      <c r="F1110" s="166"/>
      <c r="G1110" s="166"/>
      <c r="H1110" s="180"/>
      <c r="I1110" s="167"/>
      <c r="J1110" s="12" t="s">
        <v>213</v>
      </c>
      <c r="K1110" s="31" t="s">
        <v>118</v>
      </c>
      <c r="L1110" s="8" t="s">
        <v>119</v>
      </c>
      <c r="M1110" s="8">
        <v>1</v>
      </c>
      <c r="N1110" s="168"/>
      <c r="O1110" s="337"/>
      <c r="P1110" s="285"/>
      <c r="Q1110" s="285"/>
      <c r="R1110" s="285"/>
      <c r="S1110" s="170"/>
      <c r="T1110" s="171"/>
      <c r="U1110" s="171"/>
      <c r="V1110" s="212"/>
      <c r="W1110" s="173"/>
      <c r="X1110" s="173"/>
      <c r="Y1110" s="212"/>
      <c r="Z1110" s="173"/>
      <c r="AA1110" s="173"/>
      <c r="AB1110" s="212"/>
      <c r="AC1110" s="168"/>
      <c r="AD1110" s="187"/>
      <c r="AE1110" s="173"/>
      <c r="AF1110" s="171"/>
      <c r="AG1110" s="173"/>
      <c r="AH1110" s="328"/>
      <c r="AI1110" s="328"/>
      <c r="AJ1110" s="171"/>
    </row>
    <row r="1111" spans="2:45" ht="68.5" customHeight="1" x14ac:dyDescent="0.3">
      <c r="B1111" s="180"/>
      <c r="C1111" s="337"/>
      <c r="D1111" s="180"/>
      <c r="E1111" s="183"/>
      <c r="F1111" s="182"/>
      <c r="G1111" s="182"/>
      <c r="H1111" s="180"/>
      <c r="I1111" s="179"/>
      <c r="J1111" s="30" t="s">
        <v>120</v>
      </c>
      <c r="K1111" s="44" t="s">
        <v>121</v>
      </c>
      <c r="L1111" s="15" t="s">
        <v>119</v>
      </c>
      <c r="M1111" s="8">
        <v>1</v>
      </c>
      <c r="N1111" s="191"/>
      <c r="O1111" s="337"/>
      <c r="P1111" s="285"/>
      <c r="Q1111" s="285"/>
      <c r="R1111" s="285"/>
      <c r="S1111" s="200"/>
      <c r="T1111" s="203"/>
      <c r="U1111" s="203"/>
      <c r="V1111" s="212"/>
      <c r="W1111" s="178"/>
      <c r="X1111" s="178"/>
      <c r="Y1111" s="212"/>
      <c r="Z1111" s="178"/>
      <c r="AA1111" s="178"/>
      <c r="AB1111" s="212"/>
      <c r="AC1111" s="191"/>
      <c r="AD1111" s="187"/>
      <c r="AE1111" s="178"/>
      <c r="AF1111" s="203"/>
      <c r="AG1111" s="178"/>
      <c r="AH1111" s="328"/>
      <c r="AI1111" s="328"/>
      <c r="AJ1111" s="203"/>
    </row>
    <row r="1112" spans="2:45" ht="137.15" customHeight="1" x14ac:dyDescent="0.3">
      <c r="B1112" s="167" t="s">
        <v>953</v>
      </c>
      <c r="C1112" s="218" t="s">
        <v>954</v>
      </c>
      <c r="D1112" s="166" t="s">
        <v>66</v>
      </c>
      <c r="E1112" s="166" t="s">
        <v>67</v>
      </c>
      <c r="F1112" s="166" t="s">
        <v>134</v>
      </c>
      <c r="G1112" s="166" t="s">
        <v>147</v>
      </c>
      <c r="H1112" s="167" t="s">
        <v>70</v>
      </c>
      <c r="I1112" s="167" t="s">
        <v>79</v>
      </c>
      <c r="J1112" s="12" t="s">
        <v>212</v>
      </c>
      <c r="K1112" s="8" t="s">
        <v>107</v>
      </c>
      <c r="L1112" s="8" t="s">
        <v>86</v>
      </c>
      <c r="M1112" s="8">
        <v>40</v>
      </c>
      <c r="N1112" s="168" t="s">
        <v>108</v>
      </c>
      <c r="O1112" s="218" t="s">
        <v>958</v>
      </c>
      <c r="P1112" s="167" t="s">
        <v>75</v>
      </c>
      <c r="Q1112" s="167" t="s">
        <v>76</v>
      </c>
      <c r="R1112" s="170" t="s">
        <v>77</v>
      </c>
      <c r="S1112" s="170" t="s">
        <v>109</v>
      </c>
      <c r="T1112" s="171">
        <f>Y1112+V1112</f>
        <v>139983.38</v>
      </c>
      <c r="U1112" s="171">
        <f>+T1112/M1113</f>
        <v>69991.69</v>
      </c>
      <c r="V1112" s="175">
        <v>118986</v>
      </c>
      <c r="W1112" s="173" t="s">
        <v>98</v>
      </c>
      <c r="X1112" s="173" t="s">
        <v>79</v>
      </c>
      <c r="Y1112" s="175">
        <v>20997.38</v>
      </c>
      <c r="Z1112" s="173" t="s">
        <v>98</v>
      </c>
      <c r="AA1112" s="173" t="s">
        <v>79</v>
      </c>
      <c r="AB1112" s="175">
        <v>34995.879999999997</v>
      </c>
      <c r="AC1112" s="168" t="s">
        <v>149</v>
      </c>
      <c r="AD1112" s="175" t="s">
        <v>98</v>
      </c>
      <c r="AE1112" s="175">
        <f>+V1112+Y1112</f>
        <v>139983.38</v>
      </c>
      <c r="AF1112" s="167" t="s">
        <v>79</v>
      </c>
      <c r="AG1112" s="168" t="s">
        <v>33</v>
      </c>
      <c r="AH1112" s="262" t="s">
        <v>170</v>
      </c>
      <c r="AI1112" s="504" t="s">
        <v>171</v>
      </c>
      <c r="AJ1112" s="171"/>
    </row>
    <row r="1113" spans="2:45" ht="68.5" customHeight="1" x14ac:dyDescent="0.3">
      <c r="B1113" s="170"/>
      <c r="C1113" s="218"/>
      <c r="D1113" s="169"/>
      <c r="E1113" s="166"/>
      <c r="F1113" s="166"/>
      <c r="G1113" s="166"/>
      <c r="H1113" s="167"/>
      <c r="I1113" s="167"/>
      <c r="J1113" s="12" t="s">
        <v>111</v>
      </c>
      <c r="K1113" s="8" t="s">
        <v>112</v>
      </c>
      <c r="L1113" s="8" t="s">
        <v>85</v>
      </c>
      <c r="M1113" s="8">
        <v>2</v>
      </c>
      <c r="N1113" s="168"/>
      <c r="O1113" s="352"/>
      <c r="P1113" s="167"/>
      <c r="Q1113" s="167"/>
      <c r="R1113" s="170"/>
      <c r="S1113" s="170"/>
      <c r="T1113" s="171"/>
      <c r="U1113" s="171"/>
      <c r="V1113" s="271"/>
      <c r="W1113" s="173"/>
      <c r="X1113" s="173"/>
      <c r="Y1113" s="271"/>
      <c r="Z1113" s="173"/>
      <c r="AA1113" s="173"/>
      <c r="AB1113" s="271"/>
      <c r="AC1113" s="168"/>
      <c r="AD1113" s="175"/>
      <c r="AE1113" s="175"/>
      <c r="AF1113" s="167"/>
      <c r="AG1113" s="168"/>
      <c r="AH1113" s="262"/>
      <c r="AI1113" s="504"/>
      <c r="AJ1113" s="171"/>
    </row>
    <row r="1114" spans="2:45" ht="134.15" customHeight="1" x14ac:dyDescent="0.3">
      <c r="B1114" s="170"/>
      <c r="C1114" s="218"/>
      <c r="D1114" s="169"/>
      <c r="E1114" s="166"/>
      <c r="F1114" s="166"/>
      <c r="G1114" s="166"/>
      <c r="H1114" s="167"/>
      <c r="I1114" s="167"/>
      <c r="J1114" s="12" t="s">
        <v>127</v>
      </c>
      <c r="K1114" s="8" t="s">
        <v>128</v>
      </c>
      <c r="L1114" s="8" t="s">
        <v>85</v>
      </c>
      <c r="M1114" s="53">
        <v>60</v>
      </c>
      <c r="N1114" s="168"/>
      <c r="O1114" s="352"/>
      <c r="P1114" s="167"/>
      <c r="Q1114" s="167"/>
      <c r="R1114" s="170"/>
      <c r="S1114" s="170"/>
      <c r="T1114" s="171"/>
      <c r="U1114" s="171"/>
      <c r="V1114" s="271"/>
      <c r="W1114" s="173"/>
      <c r="X1114" s="173"/>
      <c r="Y1114" s="271"/>
      <c r="Z1114" s="173"/>
      <c r="AA1114" s="173"/>
      <c r="AB1114" s="271"/>
      <c r="AC1114" s="168"/>
      <c r="AD1114" s="175"/>
      <c r="AE1114" s="175"/>
      <c r="AF1114" s="167"/>
      <c r="AG1114" s="168"/>
      <c r="AH1114" s="262"/>
      <c r="AI1114" s="504"/>
      <c r="AJ1114" s="171"/>
    </row>
    <row r="1115" spans="2:45" ht="132" customHeight="1" x14ac:dyDescent="0.3">
      <c r="B1115" s="357" t="s">
        <v>872</v>
      </c>
      <c r="C1115" s="167" t="s">
        <v>891</v>
      </c>
      <c r="D1115" s="357" t="s">
        <v>66</v>
      </c>
      <c r="E1115" s="182" t="s">
        <v>67</v>
      </c>
      <c r="F1115" s="166" t="s">
        <v>134</v>
      </c>
      <c r="G1115" s="166" t="s">
        <v>147</v>
      </c>
      <c r="H1115" s="179" t="s">
        <v>70</v>
      </c>
      <c r="I1115" s="167" t="s">
        <v>79</v>
      </c>
      <c r="J1115" s="12" t="s">
        <v>212</v>
      </c>
      <c r="K1115" s="8" t="s">
        <v>107</v>
      </c>
      <c r="L1115" s="8" t="s">
        <v>86</v>
      </c>
      <c r="M1115" s="8">
        <v>40</v>
      </c>
      <c r="N1115" s="168" t="s">
        <v>108</v>
      </c>
      <c r="O1115" s="169" t="s">
        <v>897</v>
      </c>
      <c r="P1115" s="167" t="s">
        <v>75</v>
      </c>
      <c r="Q1115" s="167" t="s">
        <v>76</v>
      </c>
      <c r="R1115" s="170" t="s">
        <v>77</v>
      </c>
      <c r="S1115" s="170" t="s">
        <v>109</v>
      </c>
      <c r="T1115" s="171">
        <f>Y1115+V1115</f>
        <v>176030.24000000002</v>
      </c>
      <c r="U1115" s="171" t="s">
        <v>98</v>
      </c>
      <c r="V1115" s="340">
        <v>149625.70000000001</v>
      </c>
      <c r="W1115" s="173" t="s">
        <v>98</v>
      </c>
      <c r="X1115" s="173" t="s">
        <v>79</v>
      </c>
      <c r="Y1115" s="340">
        <v>26404.54</v>
      </c>
      <c r="Z1115" s="173" t="s">
        <v>98</v>
      </c>
      <c r="AA1115" s="173" t="s">
        <v>79</v>
      </c>
      <c r="AB1115" s="168">
        <v>14272.73</v>
      </c>
      <c r="AC1115" s="168" t="s">
        <v>149</v>
      </c>
      <c r="AD1115" s="189" t="s">
        <v>98</v>
      </c>
      <c r="AE1115" s="175">
        <f>+V1115+Y1115</f>
        <v>176030.24000000002</v>
      </c>
      <c r="AF1115" s="167" t="s">
        <v>79</v>
      </c>
      <c r="AG1115" s="168" t="s">
        <v>33</v>
      </c>
      <c r="AH1115" s="516" t="s">
        <v>162</v>
      </c>
      <c r="AI1115" s="510" t="s">
        <v>180</v>
      </c>
      <c r="AJ1115" s="171"/>
      <c r="AS1115" s="103"/>
    </row>
    <row r="1116" spans="2:45" ht="68.5" customHeight="1" x14ac:dyDescent="0.3">
      <c r="B1116" s="357"/>
      <c r="C1116" s="167"/>
      <c r="D1116" s="357"/>
      <c r="E1116" s="183"/>
      <c r="F1116" s="166"/>
      <c r="G1116" s="166"/>
      <c r="H1116" s="180"/>
      <c r="I1116" s="167"/>
      <c r="J1116" s="12" t="s">
        <v>111</v>
      </c>
      <c r="K1116" s="8" t="s">
        <v>112</v>
      </c>
      <c r="L1116" s="8" t="s">
        <v>85</v>
      </c>
      <c r="M1116" s="8">
        <v>3</v>
      </c>
      <c r="N1116" s="168"/>
      <c r="O1116" s="169"/>
      <c r="P1116" s="167"/>
      <c r="Q1116" s="167"/>
      <c r="R1116" s="170"/>
      <c r="S1116" s="170"/>
      <c r="T1116" s="171"/>
      <c r="U1116" s="171"/>
      <c r="V1116" s="340"/>
      <c r="W1116" s="173"/>
      <c r="X1116" s="173"/>
      <c r="Y1116" s="340"/>
      <c r="Z1116" s="173"/>
      <c r="AA1116" s="173"/>
      <c r="AB1116" s="168"/>
      <c r="AC1116" s="168"/>
      <c r="AD1116" s="187"/>
      <c r="AE1116" s="175"/>
      <c r="AF1116" s="167"/>
      <c r="AG1116" s="168"/>
      <c r="AH1116" s="510"/>
      <c r="AI1116" s="510"/>
      <c r="AJ1116" s="171"/>
      <c r="AS1116" s="103"/>
    </row>
    <row r="1117" spans="2:45" ht="166" customHeight="1" x14ac:dyDescent="0.3">
      <c r="B1117" s="357"/>
      <c r="C1117" s="167"/>
      <c r="D1117" s="358"/>
      <c r="E1117" s="183"/>
      <c r="F1117" s="166"/>
      <c r="G1117" s="166"/>
      <c r="H1117" s="181"/>
      <c r="I1117" s="167"/>
      <c r="J1117" s="12" t="s">
        <v>127</v>
      </c>
      <c r="K1117" s="8" t="s">
        <v>128</v>
      </c>
      <c r="L1117" s="8" t="s">
        <v>85</v>
      </c>
      <c r="M1117" s="53">
        <v>120</v>
      </c>
      <c r="N1117" s="168"/>
      <c r="O1117" s="169"/>
      <c r="P1117" s="167"/>
      <c r="Q1117" s="167"/>
      <c r="R1117" s="170"/>
      <c r="S1117" s="170"/>
      <c r="T1117" s="171"/>
      <c r="U1117" s="171"/>
      <c r="V1117" s="340"/>
      <c r="W1117" s="173"/>
      <c r="X1117" s="173"/>
      <c r="Y1117" s="340"/>
      <c r="Z1117" s="173"/>
      <c r="AA1117" s="173"/>
      <c r="AB1117" s="168"/>
      <c r="AC1117" s="168"/>
      <c r="AD1117" s="188"/>
      <c r="AE1117" s="175"/>
      <c r="AF1117" s="167"/>
      <c r="AG1117" s="168"/>
      <c r="AH1117" s="510"/>
      <c r="AI1117" s="510"/>
      <c r="AJ1117" s="171"/>
    </row>
    <row r="1118" spans="2:45" ht="68.5" customHeight="1" x14ac:dyDescent="0.3">
      <c r="B1118" s="357" t="s">
        <v>873</v>
      </c>
      <c r="C1118" s="167" t="s">
        <v>892</v>
      </c>
      <c r="D1118" s="218" t="s">
        <v>66</v>
      </c>
      <c r="E1118" s="166" t="s">
        <v>67</v>
      </c>
      <c r="F1118" s="166" t="s">
        <v>134</v>
      </c>
      <c r="G1118" s="166" t="s">
        <v>147</v>
      </c>
      <c r="H1118" s="179" t="s">
        <v>70</v>
      </c>
      <c r="I1118" s="167" t="s">
        <v>79</v>
      </c>
      <c r="J1118" s="52" t="s">
        <v>212</v>
      </c>
      <c r="K1118" s="23" t="s">
        <v>107</v>
      </c>
      <c r="L1118" s="23" t="s">
        <v>86</v>
      </c>
      <c r="M1118" s="23">
        <v>40</v>
      </c>
      <c r="N1118" s="168" t="s">
        <v>108</v>
      </c>
      <c r="O1118" s="169" t="s">
        <v>898</v>
      </c>
      <c r="P1118" s="167" t="s">
        <v>75</v>
      </c>
      <c r="Q1118" s="167" t="s">
        <v>76</v>
      </c>
      <c r="R1118" s="170" t="s">
        <v>77</v>
      </c>
      <c r="S1118" s="170" t="s">
        <v>109</v>
      </c>
      <c r="T1118" s="171">
        <f>Y1118+V1118</f>
        <v>209210.34999999998</v>
      </c>
      <c r="U1118" s="171" t="s">
        <v>98</v>
      </c>
      <c r="V1118" s="340">
        <v>177828.8</v>
      </c>
      <c r="W1118" s="173" t="s">
        <v>98</v>
      </c>
      <c r="X1118" s="173" t="s">
        <v>79</v>
      </c>
      <c r="Y1118" s="340">
        <v>31381.55</v>
      </c>
      <c r="Z1118" s="173" t="s">
        <v>98</v>
      </c>
      <c r="AA1118" s="173" t="s">
        <v>79</v>
      </c>
      <c r="AB1118" s="190">
        <v>16963.009999999998</v>
      </c>
      <c r="AC1118" s="168" t="s">
        <v>149</v>
      </c>
      <c r="AD1118" s="189" t="s">
        <v>98</v>
      </c>
      <c r="AE1118" s="175">
        <f>+V1118+Y1118</f>
        <v>209210.34999999998</v>
      </c>
      <c r="AF1118" s="167" t="s">
        <v>79</v>
      </c>
      <c r="AG1118" s="168" t="s">
        <v>33</v>
      </c>
      <c r="AH1118" s="511" t="s">
        <v>162</v>
      </c>
      <c r="AI1118" s="510" t="s">
        <v>180</v>
      </c>
      <c r="AJ1118" s="203"/>
    </row>
    <row r="1119" spans="2:45" ht="68.5" customHeight="1" x14ac:dyDescent="0.3">
      <c r="B1119" s="357"/>
      <c r="C1119" s="167"/>
      <c r="D1119" s="218"/>
      <c r="E1119" s="166"/>
      <c r="F1119" s="166"/>
      <c r="G1119" s="166"/>
      <c r="H1119" s="180"/>
      <c r="I1119" s="167"/>
      <c r="J1119" s="12" t="s">
        <v>111</v>
      </c>
      <c r="K1119" s="8" t="s">
        <v>112</v>
      </c>
      <c r="L1119" s="8" t="s">
        <v>85</v>
      </c>
      <c r="M1119" s="8">
        <v>5</v>
      </c>
      <c r="N1119" s="168"/>
      <c r="O1119" s="169"/>
      <c r="P1119" s="167"/>
      <c r="Q1119" s="167"/>
      <c r="R1119" s="170"/>
      <c r="S1119" s="170"/>
      <c r="T1119" s="171"/>
      <c r="U1119" s="171"/>
      <c r="V1119" s="340"/>
      <c r="W1119" s="173"/>
      <c r="X1119" s="173"/>
      <c r="Y1119" s="340"/>
      <c r="Z1119" s="173"/>
      <c r="AA1119" s="173"/>
      <c r="AB1119" s="190"/>
      <c r="AC1119" s="168"/>
      <c r="AD1119" s="187"/>
      <c r="AE1119" s="175"/>
      <c r="AF1119" s="167"/>
      <c r="AG1119" s="168"/>
      <c r="AH1119" s="168"/>
      <c r="AI1119" s="510"/>
      <c r="AJ1119" s="204"/>
    </row>
    <row r="1120" spans="2:45" ht="157" customHeight="1" x14ac:dyDescent="0.3">
      <c r="B1120" s="357"/>
      <c r="C1120" s="167"/>
      <c r="D1120" s="218"/>
      <c r="E1120" s="166"/>
      <c r="F1120" s="166"/>
      <c r="G1120" s="166"/>
      <c r="H1120" s="181"/>
      <c r="I1120" s="167"/>
      <c r="J1120" s="12" t="s">
        <v>127</v>
      </c>
      <c r="K1120" s="8" t="s">
        <v>128</v>
      </c>
      <c r="L1120" s="8" t="s">
        <v>85</v>
      </c>
      <c r="M1120" s="53">
        <v>300</v>
      </c>
      <c r="N1120" s="168"/>
      <c r="O1120" s="169"/>
      <c r="P1120" s="167"/>
      <c r="Q1120" s="167"/>
      <c r="R1120" s="170"/>
      <c r="S1120" s="170"/>
      <c r="T1120" s="171"/>
      <c r="U1120" s="171"/>
      <c r="V1120" s="340"/>
      <c r="W1120" s="173"/>
      <c r="X1120" s="173"/>
      <c r="Y1120" s="340"/>
      <c r="Z1120" s="173"/>
      <c r="AA1120" s="173"/>
      <c r="AB1120" s="190"/>
      <c r="AC1120" s="168"/>
      <c r="AD1120" s="188"/>
      <c r="AE1120" s="175"/>
      <c r="AF1120" s="167"/>
      <c r="AG1120" s="168"/>
      <c r="AH1120" s="168"/>
      <c r="AI1120" s="510"/>
      <c r="AJ1120" s="205"/>
    </row>
    <row r="1121" spans="2:36" ht="68.5" customHeight="1" x14ac:dyDescent="0.3">
      <c r="B1121" s="357" t="s">
        <v>876</v>
      </c>
      <c r="C1121" s="167" t="s">
        <v>893</v>
      </c>
      <c r="D1121" s="167" t="s">
        <v>66</v>
      </c>
      <c r="E1121" s="166" t="s">
        <v>67</v>
      </c>
      <c r="F1121" s="166" t="s">
        <v>134</v>
      </c>
      <c r="G1121" s="166" t="s">
        <v>147</v>
      </c>
      <c r="H1121" s="179" t="s">
        <v>70</v>
      </c>
      <c r="I1121" s="167" t="s">
        <v>79</v>
      </c>
      <c r="J1121" s="52" t="s">
        <v>212</v>
      </c>
      <c r="K1121" s="23" t="s">
        <v>107</v>
      </c>
      <c r="L1121" s="23" t="s">
        <v>86</v>
      </c>
      <c r="M1121" s="23">
        <v>40</v>
      </c>
      <c r="N1121" s="168" t="s">
        <v>108</v>
      </c>
      <c r="O1121" s="169" t="s">
        <v>898</v>
      </c>
      <c r="P1121" s="167" t="s">
        <v>75</v>
      </c>
      <c r="Q1121" s="167" t="s">
        <v>76</v>
      </c>
      <c r="R1121" s="170" t="s">
        <v>77</v>
      </c>
      <c r="S1121" s="170" t="s">
        <v>109</v>
      </c>
      <c r="T1121" s="171">
        <f>Y1121+V1121</f>
        <v>52200</v>
      </c>
      <c r="U1121" s="171" t="s">
        <v>98</v>
      </c>
      <c r="V1121" s="340">
        <v>44370</v>
      </c>
      <c r="W1121" s="173" t="s">
        <v>98</v>
      </c>
      <c r="X1121" s="173" t="s">
        <v>79</v>
      </c>
      <c r="Y1121" s="340">
        <v>7830</v>
      </c>
      <c r="Z1121" s="173" t="s">
        <v>98</v>
      </c>
      <c r="AA1121" s="173" t="s">
        <v>79</v>
      </c>
      <c r="AB1121" s="168">
        <v>4232.4399999999996</v>
      </c>
      <c r="AC1121" s="168" t="s">
        <v>149</v>
      </c>
      <c r="AD1121" s="189" t="s">
        <v>98</v>
      </c>
      <c r="AE1121" s="175">
        <f>+V1121+Y1121</f>
        <v>52200</v>
      </c>
      <c r="AF1121" s="167" t="s">
        <v>79</v>
      </c>
      <c r="AG1121" s="168" t="s">
        <v>33</v>
      </c>
      <c r="AH1121" s="510" t="s">
        <v>183</v>
      </c>
      <c r="AI1121" s="510" t="s">
        <v>303</v>
      </c>
      <c r="AJ1121" s="203"/>
    </row>
    <row r="1122" spans="2:36" ht="68.5" customHeight="1" x14ac:dyDescent="0.3">
      <c r="B1122" s="357"/>
      <c r="C1122" s="167"/>
      <c r="D1122" s="167"/>
      <c r="E1122" s="166"/>
      <c r="F1122" s="166"/>
      <c r="G1122" s="166"/>
      <c r="H1122" s="180"/>
      <c r="I1122" s="167"/>
      <c r="J1122" s="12" t="s">
        <v>111</v>
      </c>
      <c r="K1122" s="8" t="s">
        <v>112</v>
      </c>
      <c r="L1122" s="8" t="s">
        <v>85</v>
      </c>
      <c r="M1122" s="8">
        <v>2</v>
      </c>
      <c r="N1122" s="168"/>
      <c r="O1122" s="169"/>
      <c r="P1122" s="167"/>
      <c r="Q1122" s="167"/>
      <c r="R1122" s="170"/>
      <c r="S1122" s="170"/>
      <c r="T1122" s="171"/>
      <c r="U1122" s="171"/>
      <c r="V1122" s="340"/>
      <c r="W1122" s="173"/>
      <c r="X1122" s="173"/>
      <c r="Y1122" s="340"/>
      <c r="Z1122" s="173"/>
      <c r="AA1122" s="173"/>
      <c r="AB1122" s="168"/>
      <c r="AC1122" s="168"/>
      <c r="AD1122" s="187"/>
      <c r="AE1122" s="175"/>
      <c r="AF1122" s="167"/>
      <c r="AG1122" s="168"/>
      <c r="AH1122" s="510"/>
      <c r="AI1122" s="510"/>
      <c r="AJ1122" s="204"/>
    </row>
    <row r="1123" spans="2:36" ht="170.15" customHeight="1" x14ac:dyDescent="0.3">
      <c r="B1123" s="357"/>
      <c r="C1123" s="167"/>
      <c r="D1123" s="167"/>
      <c r="E1123" s="166"/>
      <c r="F1123" s="166"/>
      <c r="G1123" s="166"/>
      <c r="H1123" s="181"/>
      <c r="I1123" s="167"/>
      <c r="J1123" s="12" t="s">
        <v>127</v>
      </c>
      <c r="K1123" s="8" t="s">
        <v>128</v>
      </c>
      <c r="L1123" s="8" t="s">
        <v>85</v>
      </c>
      <c r="M1123" s="53">
        <v>26</v>
      </c>
      <c r="N1123" s="168"/>
      <c r="O1123" s="169"/>
      <c r="P1123" s="167"/>
      <c r="Q1123" s="167"/>
      <c r="R1123" s="170"/>
      <c r="S1123" s="170"/>
      <c r="T1123" s="171"/>
      <c r="U1123" s="171"/>
      <c r="V1123" s="340"/>
      <c r="W1123" s="173"/>
      <c r="X1123" s="173"/>
      <c r="Y1123" s="340"/>
      <c r="Z1123" s="173"/>
      <c r="AA1123" s="173"/>
      <c r="AB1123" s="168"/>
      <c r="AC1123" s="168"/>
      <c r="AD1123" s="188"/>
      <c r="AE1123" s="175"/>
      <c r="AF1123" s="167"/>
      <c r="AG1123" s="168"/>
      <c r="AH1123" s="510"/>
      <c r="AI1123" s="510"/>
      <c r="AJ1123" s="205"/>
    </row>
    <row r="1124" spans="2:36" ht="68.5" customHeight="1" x14ac:dyDescent="0.3">
      <c r="B1124" s="357" t="s">
        <v>877</v>
      </c>
      <c r="C1124" s="167" t="s">
        <v>894</v>
      </c>
      <c r="D1124" s="167" t="s">
        <v>66</v>
      </c>
      <c r="E1124" s="166" t="s">
        <v>67</v>
      </c>
      <c r="F1124" s="166" t="s">
        <v>134</v>
      </c>
      <c r="G1124" s="166" t="s">
        <v>147</v>
      </c>
      <c r="H1124" s="179" t="s">
        <v>70</v>
      </c>
      <c r="I1124" s="167" t="s">
        <v>79</v>
      </c>
      <c r="J1124" s="52" t="s">
        <v>212</v>
      </c>
      <c r="K1124" s="23" t="s">
        <v>107</v>
      </c>
      <c r="L1124" s="23" t="s">
        <v>86</v>
      </c>
      <c r="M1124" s="23">
        <v>40</v>
      </c>
      <c r="N1124" s="168" t="s">
        <v>108</v>
      </c>
      <c r="O1124" s="169" t="s">
        <v>898</v>
      </c>
      <c r="P1124" s="167" t="s">
        <v>75</v>
      </c>
      <c r="Q1124" s="167" t="s">
        <v>76</v>
      </c>
      <c r="R1124" s="170" t="s">
        <v>77</v>
      </c>
      <c r="S1124" s="170" t="s">
        <v>109</v>
      </c>
      <c r="T1124" s="171">
        <f>Y1124+V1124</f>
        <v>16400</v>
      </c>
      <c r="U1124" s="171" t="s">
        <v>98</v>
      </c>
      <c r="V1124" s="340">
        <v>13940</v>
      </c>
      <c r="W1124" s="173" t="s">
        <v>98</v>
      </c>
      <c r="X1124" s="173" t="s">
        <v>79</v>
      </c>
      <c r="Y1124" s="340">
        <v>2460</v>
      </c>
      <c r="Z1124" s="173" t="s">
        <v>98</v>
      </c>
      <c r="AA1124" s="173" t="s">
        <v>79</v>
      </c>
      <c r="AB1124" s="236">
        <v>1329.73</v>
      </c>
      <c r="AC1124" s="168" t="s">
        <v>149</v>
      </c>
      <c r="AD1124" s="189" t="s">
        <v>98</v>
      </c>
      <c r="AE1124" s="175">
        <f>+V1124+Y1124</f>
        <v>16400</v>
      </c>
      <c r="AF1124" s="167" t="s">
        <v>79</v>
      </c>
      <c r="AG1124" s="168" t="s">
        <v>33</v>
      </c>
      <c r="AH1124" s="510" t="s">
        <v>183</v>
      </c>
      <c r="AI1124" s="510" t="s">
        <v>303</v>
      </c>
      <c r="AJ1124" s="203"/>
    </row>
    <row r="1125" spans="2:36" ht="68.5" customHeight="1" x14ac:dyDescent="0.3">
      <c r="B1125" s="357"/>
      <c r="C1125" s="167"/>
      <c r="D1125" s="167"/>
      <c r="E1125" s="166"/>
      <c r="F1125" s="166"/>
      <c r="G1125" s="166"/>
      <c r="H1125" s="180"/>
      <c r="I1125" s="167"/>
      <c r="J1125" s="12" t="s">
        <v>111</v>
      </c>
      <c r="K1125" s="8" t="s">
        <v>112</v>
      </c>
      <c r="L1125" s="8" t="s">
        <v>85</v>
      </c>
      <c r="M1125" s="8">
        <v>2</v>
      </c>
      <c r="N1125" s="168"/>
      <c r="O1125" s="169"/>
      <c r="P1125" s="167"/>
      <c r="Q1125" s="167"/>
      <c r="R1125" s="170"/>
      <c r="S1125" s="170"/>
      <c r="T1125" s="171"/>
      <c r="U1125" s="171"/>
      <c r="V1125" s="340"/>
      <c r="W1125" s="173"/>
      <c r="X1125" s="173"/>
      <c r="Y1125" s="340"/>
      <c r="Z1125" s="173"/>
      <c r="AA1125" s="173"/>
      <c r="AB1125" s="236"/>
      <c r="AC1125" s="168"/>
      <c r="AD1125" s="187"/>
      <c r="AE1125" s="175"/>
      <c r="AF1125" s="167"/>
      <c r="AG1125" s="168"/>
      <c r="AH1125" s="510"/>
      <c r="AI1125" s="510"/>
      <c r="AJ1125" s="204"/>
    </row>
    <row r="1126" spans="2:36" ht="161.15" customHeight="1" x14ac:dyDescent="0.3">
      <c r="B1126" s="357"/>
      <c r="C1126" s="167"/>
      <c r="D1126" s="167"/>
      <c r="E1126" s="166"/>
      <c r="F1126" s="166"/>
      <c r="G1126" s="166"/>
      <c r="H1126" s="181"/>
      <c r="I1126" s="167"/>
      <c r="J1126" s="12" t="s">
        <v>127</v>
      </c>
      <c r="K1126" s="8" t="s">
        <v>128</v>
      </c>
      <c r="L1126" s="8" t="s">
        <v>85</v>
      </c>
      <c r="M1126" s="53">
        <v>26</v>
      </c>
      <c r="N1126" s="168"/>
      <c r="O1126" s="169"/>
      <c r="P1126" s="167"/>
      <c r="Q1126" s="167"/>
      <c r="R1126" s="170"/>
      <c r="S1126" s="170"/>
      <c r="T1126" s="171"/>
      <c r="U1126" s="171"/>
      <c r="V1126" s="340"/>
      <c r="W1126" s="173"/>
      <c r="X1126" s="173"/>
      <c r="Y1126" s="340"/>
      <c r="Z1126" s="173"/>
      <c r="AA1126" s="173"/>
      <c r="AB1126" s="236"/>
      <c r="AC1126" s="168"/>
      <c r="AD1126" s="188"/>
      <c r="AE1126" s="175"/>
      <c r="AF1126" s="167"/>
      <c r="AG1126" s="168"/>
      <c r="AH1126" s="510"/>
      <c r="AI1126" s="510"/>
      <c r="AJ1126" s="205"/>
    </row>
    <row r="1127" spans="2:36" ht="128.15" customHeight="1" x14ac:dyDescent="0.3">
      <c r="B1127" s="357" t="s">
        <v>874</v>
      </c>
      <c r="C1127" s="167" t="s">
        <v>895</v>
      </c>
      <c r="D1127" s="167" t="s">
        <v>66</v>
      </c>
      <c r="E1127" s="183" t="s">
        <v>67</v>
      </c>
      <c r="F1127" s="166" t="s">
        <v>134</v>
      </c>
      <c r="G1127" s="166" t="s">
        <v>147</v>
      </c>
      <c r="H1127" s="179" t="s">
        <v>70</v>
      </c>
      <c r="I1127" s="167" t="s">
        <v>79</v>
      </c>
      <c r="J1127" s="52" t="s">
        <v>212</v>
      </c>
      <c r="K1127" s="23" t="s">
        <v>107</v>
      </c>
      <c r="L1127" s="23" t="s">
        <v>86</v>
      </c>
      <c r="M1127" s="23">
        <v>40</v>
      </c>
      <c r="N1127" s="168" t="s">
        <v>108</v>
      </c>
      <c r="O1127" s="169" t="s">
        <v>898</v>
      </c>
      <c r="P1127" s="167" t="s">
        <v>75</v>
      </c>
      <c r="Q1127" s="167" t="s">
        <v>76</v>
      </c>
      <c r="R1127" s="170" t="s">
        <v>77</v>
      </c>
      <c r="S1127" s="170" t="s">
        <v>109</v>
      </c>
      <c r="T1127" s="171">
        <f>Y1127+V1127</f>
        <v>64411.76</v>
      </c>
      <c r="U1127" s="171" t="s">
        <v>98</v>
      </c>
      <c r="V1127" s="340">
        <v>54750</v>
      </c>
      <c r="W1127" s="173" t="s">
        <v>98</v>
      </c>
      <c r="X1127" s="173" t="s">
        <v>79</v>
      </c>
      <c r="Y1127" s="340">
        <v>9661.76</v>
      </c>
      <c r="Z1127" s="173" t="s">
        <v>98</v>
      </c>
      <c r="AA1127" s="173" t="s">
        <v>79</v>
      </c>
      <c r="AB1127" s="236">
        <v>5222.58</v>
      </c>
      <c r="AC1127" s="168" t="s">
        <v>149</v>
      </c>
      <c r="AD1127" s="189" t="s">
        <v>98</v>
      </c>
      <c r="AE1127" s="175">
        <f>+V1127+Y1127</f>
        <v>64411.76</v>
      </c>
      <c r="AF1127" s="167" t="s">
        <v>79</v>
      </c>
      <c r="AG1127" s="168" t="s">
        <v>33</v>
      </c>
      <c r="AH1127" s="510" t="s">
        <v>252</v>
      </c>
      <c r="AI1127" s="510" t="s">
        <v>253</v>
      </c>
      <c r="AJ1127" s="203"/>
    </row>
    <row r="1128" spans="2:36" ht="68.5" customHeight="1" x14ac:dyDescent="0.3">
      <c r="B1128" s="357"/>
      <c r="C1128" s="167"/>
      <c r="D1128" s="167"/>
      <c r="E1128" s="183"/>
      <c r="F1128" s="166"/>
      <c r="G1128" s="166"/>
      <c r="H1128" s="180"/>
      <c r="I1128" s="167"/>
      <c r="J1128" s="12" t="s">
        <v>111</v>
      </c>
      <c r="K1128" s="8" t="s">
        <v>112</v>
      </c>
      <c r="L1128" s="8" t="s">
        <v>85</v>
      </c>
      <c r="M1128" s="8">
        <v>3</v>
      </c>
      <c r="N1128" s="168"/>
      <c r="O1128" s="169"/>
      <c r="P1128" s="167"/>
      <c r="Q1128" s="167"/>
      <c r="R1128" s="170"/>
      <c r="S1128" s="170"/>
      <c r="T1128" s="171"/>
      <c r="U1128" s="171"/>
      <c r="V1128" s="340"/>
      <c r="W1128" s="173"/>
      <c r="X1128" s="173"/>
      <c r="Y1128" s="340"/>
      <c r="Z1128" s="173"/>
      <c r="AA1128" s="173"/>
      <c r="AB1128" s="236"/>
      <c r="AC1128" s="168"/>
      <c r="AD1128" s="187"/>
      <c r="AE1128" s="175"/>
      <c r="AF1128" s="167"/>
      <c r="AG1128" s="168"/>
      <c r="AH1128" s="510"/>
      <c r="AI1128" s="510"/>
      <c r="AJ1128" s="204"/>
    </row>
    <row r="1129" spans="2:36" ht="166" customHeight="1" x14ac:dyDescent="0.3">
      <c r="B1129" s="357"/>
      <c r="C1129" s="167"/>
      <c r="D1129" s="167"/>
      <c r="E1129" s="183"/>
      <c r="F1129" s="166"/>
      <c r="G1129" s="166"/>
      <c r="H1129" s="181"/>
      <c r="I1129" s="167"/>
      <c r="J1129" s="12" t="s">
        <v>127</v>
      </c>
      <c r="K1129" s="8" t="s">
        <v>128</v>
      </c>
      <c r="L1129" s="8" t="s">
        <v>85</v>
      </c>
      <c r="M1129" s="53">
        <v>42</v>
      </c>
      <c r="N1129" s="168"/>
      <c r="O1129" s="169"/>
      <c r="P1129" s="167"/>
      <c r="Q1129" s="167"/>
      <c r="R1129" s="170"/>
      <c r="S1129" s="170"/>
      <c r="T1129" s="171"/>
      <c r="U1129" s="171"/>
      <c r="V1129" s="340"/>
      <c r="W1129" s="173"/>
      <c r="X1129" s="173"/>
      <c r="Y1129" s="340"/>
      <c r="Z1129" s="173"/>
      <c r="AA1129" s="173"/>
      <c r="AB1129" s="236"/>
      <c r="AC1129" s="168"/>
      <c r="AD1129" s="188"/>
      <c r="AE1129" s="175"/>
      <c r="AF1129" s="167"/>
      <c r="AG1129" s="168"/>
      <c r="AH1129" s="510"/>
      <c r="AI1129" s="510"/>
      <c r="AJ1129" s="205"/>
    </row>
    <row r="1130" spans="2:36" ht="68.5" customHeight="1" x14ac:dyDescent="0.3">
      <c r="B1130" s="357" t="s">
        <v>875</v>
      </c>
      <c r="C1130" s="167" t="s">
        <v>896</v>
      </c>
      <c r="D1130" s="167" t="s">
        <v>66</v>
      </c>
      <c r="E1130" s="166" t="s">
        <v>67</v>
      </c>
      <c r="F1130" s="166" t="s">
        <v>132</v>
      </c>
      <c r="G1130" s="166" t="s">
        <v>69</v>
      </c>
      <c r="H1130" s="179" t="s">
        <v>70</v>
      </c>
      <c r="I1130" s="179" t="s">
        <v>98</v>
      </c>
      <c r="J1130" s="12" t="s">
        <v>113</v>
      </c>
      <c r="K1130" s="31" t="s">
        <v>114</v>
      </c>
      <c r="L1130" s="8" t="s">
        <v>115</v>
      </c>
      <c r="M1130" s="8">
        <v>2</v>
      </c>
      <c r="N1130" s="168" t="s">
        <v>108</v>
      </c>
      <c r="O1130" s="283" t="s">
        <v>899</v>
      </c>
      <c r="P1130" s="179" t="s">
        <v>75</v>
      </c>
      <c r="Q1130" s="179" t="s">
        <v>76</v>
      </c>
      <c r="R1130" s="179" t="s">
        <v>77</v>
      </c>
      <c r="S1130" s="179" t="s">
        <v>109</v>
      </c>
      <c r="T1130" s="276">
        <f>+V1130+Y1130</f>
        <v>158847.65</v>
      </c>
      <c r="U1130" s="179" t="s">
        <v>98</v>
      </c>
      <c r="V1130" s="340">
        <v>135020.5</v>
      </c>
      <c r="W1130" s="191" t="s">
        <v>98</v>
      </c>
      <c r="X1130" s="191" t="s">
        <v>98</v>
      </c>
      <c r="Y1130" s="340">
        <v>23827.15</v>
      </c>
      <c r="Z1130" s="191" t="s">
        <v>98</v>
      </c>
      <c r="AA1130" s="191" t="s">
        <v>98</v>
      </c>
      <c r="AB1130" s="236">
        <v>12879.54</v>
      </c>
      <c r="AC1130" s="191" t="s">
        <v>80</v>
      </c>
      <c r="AD1130" s="191" t="s">
        <v>98</v>
      </c>
      <c r="AE1130" s="208">
        <f>+V1130+Y1130</f>
        <v>158847.65</v>
      </c>
      <c r="AF1130" s="179" t="s">
        <v>98</v>
      </c>
      <c r="AG1130" s="179" t="s">
        <v>33</v>
      </c>
      <c r="AH1130" s="510" t="s">
        <v>252</v>
      </c>
      <c r="AI1130" s="510" t="s">
        <v>253</v>
      </c>
      <c r="AJ1130" s="203"/>
    </row>
    <row r="1131" spans="2:36" ht="68.5" customHeight="1" x14ac:dyDescent="0.3">
      <c r="B1131" s="357"/>
      <c r="C1131" s="167"/>
      <c r="D1131" s="167"/>
      <c r="E1131" s="166"/>
      <c r="F1131" s="166"/>
      <c r="G1131" s="166"/>
      <c r="H1131" s="180"/>
      <c r="I1131" s="180"/>
      <c r="J1131" s="12" t="s">
        <v>116</v>
      </c>
      <c r="K1131" s="31" t="s">
        <v>117</v>
      </c>
      <c r="L1131" s="8" t="s">
        <v>85</v>
      </c>
      <c r="M1131" s="8">
        <v>2</v>
      </c>
      <c r="N1131" s="168"/>
      <c r="O1131" s="283"/>
      <c r="P1131" s="180"/>
      <c r="Q1131" s="180"/>
      <c r="R1131" s="180"/>
      <c r="S1131" s="180"/>
      <c r="T1131" s="180"/>
      <c r="U1131" s="180"/>
      <c r="V1131" s="340"/>
      <c r="W1131" s="192"/>
      <c r="X1131" s="192"/>
      <c r="Y1131" s="340"/>
      <c r="Z1131" s="192"/>
      <c r="AA1131" s="192"/>
      <c r="AB1131" s="236"/>
      <c r="AC1131" s="192"/>
      <c r="AD1131" s="192"/>
      <c r="AE1131" s="192"/>
      <c r="AF1131" s="180"/>
      <c r="AG1131" s="180"/>
      <c r="AH1131" s="510"/>
      <c r="AI1131" s="510"/>
      <c r="AJ1131" s="204"/>
    </row>
    <row r="1132" spans="2:36" ht="68.5" customHeight="1" x14ac:dyDescent="0.3">
      <c r="B1132" s="357"/>
      <c r="C1132" s="167"/>
      <c r="D1132" s="167"/>
      <c r="E1132" s="166"/>
      <c r="F1132" s="166"/>
      <c r="G1132" s="166"/>
      <c r="H1132" s="180"/>
      <c r="I1132" s="180"/>
      <c r="J1132" s="12" t="s">
        <v>213</v>
      </c>
      <c r="K1132" s="31" t="s">
        <v>118</v>
      </c>
      <c r="L1132" s="8" t="s">
        <v>119</v>
      </c>
      <c r="M1132" s="8">
        <v>2</v>
      </c>
      <c r="N1132" s="168"/>
      <c r="O1132" s="283"/>
      <c r="P1132" s="180"/>
      <c r="Q1132" s="180"/>
      <c r="R1132" s="180"/>
      <c r="S1132" s="180"/>
      <c r="T1132" s="180"/>
      <c r="U1132" s="180"/>
      <c r="V1132" s="340"/>
      <c r="W1132" s="192"/>
      <c r="X1132" s="192"/>
      <c r="Y1132" s="340"/>
      <c r="Z1132" s="192"/>
      <c r="AA1132" s="192"/>
      <c r="AB1132" s="236"/>
      <c r="AC1132" s="192"/>
      <c r="AD1132" s="192"/>
      <c r="AE1132" s="192"/>
      <c r="AF1132" s="180"/>
      <c r="AG1132" s="180"/>
      <c r="AH1132" s="510"/>
      <c r="AI1132" s="510"/>
      <c r="AJ1132" s="204"/>
    </row>
    <row r="1133" spans="2:36" ht="68.5" customHeight="1" x14ac:dyDescent="0.3">
      <c r="B1133" s="357"/>
      <c r="C1133" s="167"/>
      <c r="D1133" s="167"/>
      <c r="E1133" s="166"/>
      <c r="F1133" s="166"/>
      <c r="G1133" s="166"/>
      <c r="H1133" s="181"/>
      <c r="I1133" s="181"/>
      <c r="J1133" s="12" t="s">
        <v>120</v>
      </c>
      <c r="K1133" s="44" t="s">
        <v>121</v>
      </c>
      <c r="L1133" s="15" t="s">
        <v>119</v>
      </c>
      <c r="M1133" s="15">
        <v>2</v>
      </c>
      <c r="N1133" s="191"/>
      <c r="O1133" s="283"/>
      <c r="P1133" s="181"/>
      <c r="Q1133" s="181"/>
      <c r="R1133" s="181"/>
      <c r="S1133" s="181"/>
      <c r="T1133" s="181"/>
      <c r="U1133" s="181"/>
      <c r="V1133" s="340"/>
      <c r="W1133" s="193"/>
      <c r="X1133" s="193"/>
      <c r="Y1133" s="340"/>
      <c r="Z1133" s="193"/>
      <c r="AA1133" s="193"/>
      <c r="AB1133" s="236"/>
      <c r="AC1133" s="193"/>
      <c r="AD1133" s="193"/>
      <c r="AE1133" s="193"/>
      <c r="AF1133" s="181"/>
      <c r="AG1133" s="181"/>
      <c r="AH1133" s="510"/>
      <c r="AI1133" s="510"/>
      <c r="AJ1133" s="205"/>
    </row>
    <row r="1134" spans="2:36" ht="68.5" customHeight="1" x14ac:dyDescent="0.3">
      <c r="B1134" s="179" t="s">
        <v>909</v>
      </c>
      <c r="C1134" s="218" t="s">
        <v>921</v>
      </c>
      <c r="D1134" s="167" t="s">
        <v>66</v>
      </c>
      <c r="E1134" s="184" t="s">
        <v>67</v>
      </c>
      <c r="F1134" s="184" t="s">
        <v>132</v>
      </c>
      <c r="G1134" s="166" t="s">
        <v>69</v>
      </c>
      <c r="H1134" s="179" t="s">
        <v>70</v>
      </c>
      <c r="I1134" s="179" t="s">
        <v>98</v>
      </c>
      <c r="J1134" s="12" t="s">
        <v>113</v>
      </c>
      <c r="K1134" s="31" t="s">
        <v>114</v>
      </c>
      <c r="L1134" s="8" t="s">
        <v>115</v>
      </c>
      <c r="M1134" s="15">
        <v>2</v>
      </c>
      <c r="N1134" s="191" t="s">
        <v>108</v>
      </c>
      <c r="O1134" s="512" t="s">
        <v>520</v>
      </c>
      <c r="P1134" s="191" t="s">
        <v>75</v>
      </c>
      <c r="Q1134" s="191" t="s">
        <v>76</v>
      </c>
      <c r="R1134" s="191" t="s">
        <v>77</v>
      </c>
      <c r="S1134" s="191" t="s">
        <v>109</v>
      </c>
      <c r="T1134" s="353">
        <f>+V1134+Y1134</f>
        <v>149800</v>
      </c>
      <c r="U1134" s="179">
        <f>+T1134/M1135</f>
        <v>149800</v>
      </c>
      <c r="V1134" s="231">
        <v>127330</v>
      </c>
      <c r="W1134" s="191" t="s">
        <v>98</v>
      </c>
      <c r="X1134" s="191" t="s">
        <v>98</v>
      </c>
      <c r="Y1134" s="231">
        <v>22470</v>
      </c>
      <c r="Z1134" s="191" t="s">
        <v>98</v>
      </c>
      <c r="AA1134" s="191" t="s">
        <v>98</v>
      </c>
      <c r="AB1134" s="231">
        <v>13026.09</v>
      </c>
      <c r="AC1134" s="191" t="s">
        <v>80</v>
      </c>
      <c r="AD1134" s="191" t="s">
        <v>98</v>
      </c>
      <c r="AE1134" s="189">
        <f>+V1134+Y1134</f>
        <v>149800</v>
      </c>
      <c r="AF1134" s="191" t="s">
        <v>98</v>
      </c>
      <c r="AG1134" s="191" t="s">
        <v>33</v>
      </c>
      <c r="AH1134" s="236" t="s">
        <v>918</v>
      </c>
      <c r="AI1134" s="236" t="s">
        <v>919</v>
      </c>
      <c r="AJ1134" s="191"/>
    </row>
    <row r="1135" spans="2:36" ht="68.5" customHeight="1" x14ac:dyDescent="0.3">
      <c r="B1135" s="180"/>
      <c r="C1135" s="218"/>
      <c r="D1135" s="167"/>
      <c r="E1135" s="166"/>
      <c r="F1135" s="166"/>
      <c r="G1135" s="166"/>
      <c r="H1135" s="180"/>
      <c r="I1135" s="180"/>
      <c r="J1135" s="12" t="s">
        <v>116</v>
      </c>
      <c r="K1135" s="31" t="s">
        <v>117</v>
      </c>
      <c r="L1135" s="8" t="s">
        <v>85</v>
      </c>
      <c r="M1135" s="15">
        <v>1</v>
      </c>
      <c r="N1135" s="192"/>
      <c r="O1135" s="512"/>
      <c r="P1135" s="192"/>
      <c r="Q1135" s="192"/>
      <c r="R1135" s="192"/>
      <c r="S1135" s="192"/>
      <c r="T1135" s="180"/>
      <c r="U1135" s="180"/>
      <c r="V1135" s="231"/>
      <c r="W1135" s="192"/>
      <c r="X1135" s="192"/>
      <c r="Y1135" s="231"/>
      <c r="Z1135" s="192"/>
      <c r="AA1135" s="192"/>
      <c r="AB1135" s="231"/>
      <c r="AC1135" s="192"/>
      <c r="AD1135" s="192"/>
      <c r="AE1135" s="192"/>
      <c r="AF1135" s="192"/>
      <c r="AG1135" s="192"/>
      <c r="AH1135" s="236"/>
      <c r="AI1135" s="236"/>
      <c r="AJ1135" s="192"/>
    </row>
    <row r="1136" spans="2:36" ht="68.5" customHeight="1" x14ac:dyDescent="0.3">
      <c r="B1136" s="180"/>
      <c r="C1136" s="218"/>
      <c r="D1136" s="167"/>
      <c r="E1136" s="166"/>
      <c r="F1136" s="166"/>
      <c r="G1136" s="166"/>
      <c r="H1136" s="180"/>
      <c r="I1136" s="180"/>
      <c r="J1136" s="12" t="s">
        <v>213</v>
      </c>
      <c r="K1136" s="31" t="s">
        <v>118</v>
      </c>
      <c r="L1136" s="8" t="s">
        <v>119</v>
      </c>
      <c r="M1136" s="15">
        <v>1</v>
      </c>
      <c r="N1136" s="192"/>
      <c r="O1136" s="512"/>
      <c r="P1136" s="192"/>
      <c r="Q1136" s="192"/>
      <c r="R1136" s="192"/>
      <c r="S1136" s="192"/>
      <c r="T1136" s="180"/>
      <c r="U1136" s="180"/>
      <c r="V1136" s="231"/>
      <c r="W1136" s="192"/>
      <c r="X1136" s="192"/>
      <c r="Y1136" s="231"/>
      <c r="Z1136" s="192"/>
      <c r="AA1136" s="192"/>
      <c r="AB1136" s="231"/>
      <c r="AC1136" s="192"/>
      <c r="AD1136" s="192"/>
      <c r="AE1136" s="192"/>
      <c r="AF1136" s="192"/>
      <c r="AG1136" s="192"/>
      <c r="AH1136" s="236"/>
      <c r="AI1136" s="236"/>
      <c r="AJ1136" s="192"/>
    </row>
    <row r="1137" spans="2:36" ht="68.5" customHeight="1" x14ac:dyDescent="0.3">
      <c r="B1137" s="181"/>
      <c r="C1137" s="218"/>
      <c r="D1137" s="167"/>
      <c r="E1137" s="166"/>
      <c r="F1137" s="182"/>
      <c r="G1137" s="166"/>
      <c r="H1137" s="181"/>
      <c r="I1137" s="181"/>
      <c r="J1137" s="12" t="s">
        <v>120</v>
      </c>
      <c r="K1137" s="31" t="s">
        <v>121</v>
      </c>
      <c r="L1137" s="8" t="s">
        <v>119</v>
      </c>
      <c r="M1137" s="8">
        <v>1</v>
      </c>
      <c r="N1137" s="193"/>
      <c r="O1137" s="512"/>
      <c r="P1137" s="193"/>
      <c r="Q1137" s="193"/>
      <c r="R1137" s="193"/>
      <c r="S1137" s="193"/>
      <c r="T1137" s="181"/>
      <c r="U1137" s="181"/>
      <c r="V1137" s="231"/>
      <c r="W1137" s="193"/>
      <c r="X1137" s="193"/>
      <c r="Y1137" s="231"/>
      <c r="Z1137" s="193"/>
      <c r="AA1137" s="193"/>
      <c r="AB1137" s="231"/>
      <c r="AC1137" s="193"/>
      <c r="AD1137" s="193"/>
      <c r="AE1137" s="193"/>
      <c r="AF1137" s="193"/>
      <c r="AG1137" s="193"/>
      <c r="AH1137" s="236"/>
      <c r="AI1137" s="236"/>
      <c r="AJ1137" s="193"/>
    </row>
    <row r="1138" spans="2:36" ht="125.15" customHeight="1" x14ac:dyDescent="0.3">
      <c r="B1138" s="179" t="s">
        <v>910</v>
      </c>
      <c r="C1138" s="167" t="s">
        <v>922</v>
      </c>
      <c r="D1138" s="179" t="s">
        <v>88</v>
      </c>
      <c r="E1138" s="179" t="s">
        <v>67</v>
      </c>
      <c r="F1138" s="166" t="s">
        <v>134</v>
      </c>
      <c r="G1138" s="184" t="s">
        <v>147</v>
      </c>
      <c r="H1138" s="179" t="s">
        <v>70</v>
      </c>
      <c r="I1138" s="181" t="s">
        <v>79</v>
      </c>
      <c r="J1138" s="52" t="s">
        <v>212</v>
      </c>
      <c r="K1138" s="23" t="s">
        <v>107</v>
      </c>
      <c r="L1138" s="23" t="s">
        <v>86</v>
      </c>
      <c r="M1138" s="23">
        <v>40</v>
      </c>
      <c r="N1138" s="193" t="s">
        <v>108</v>
      </c>
      <c r="O1138" s="232" t="s">
        <v>520</v>
      </c>
      <c r="P1138" s="181" t="s">
        <v>75</v>
      </c>
      <c r="Q1138" s="181" t="s">
        <v>76</v>
      </c>
      <c r="R1138" s="202" t="s">
        <v>77</v>
      </c>
      <c r="S1138" s="170" t="s">
        <v>109</v>
      </c>
      <c r="T1138" s="171">
        <f>Y1138+V1138</f>
        <v>200053.62</v>
      </c>
      <c r="U1138" s="171">
        <f>+T1138/M1139</f>
        <v>100026.81</v>
      </c>
      <c r="V1138" s="231">
        <v>170045.58</v>
      </c>
      <c r="W1138" s="173" t="s">
        <v>98</v>
      </c>
      <c r="X1138" s="178" t="s">
        <v>79</v>
      </c>
      <c r="Y1138" s="231">
        <v>30008.04</v>
      </c>
      <c r="Z1138" s="173" t="s">
        <v>98</v>
      </c>
      <c r="AA1138" s="173" t="s">
        <v>79</v>
      </c>
      <c r="AB1138" s="231">
        <v>17395.97</v>
      </c>
      <c r="AC1138" s="168" t="s">
        <v>149</v>
      </c>
      <c r="AD1138" s="189" t="s">
        <v>98</v>
      </c>
      <c r="AE1138" s="175">
        <f>+V1138+Y1138</f>
        <v>200053.62</v>
      </c>
      <c r="AF1138" s="167" t="s">
        <v>79</v>
      </c>
      <c r="AG1138" s="168" t="s">
        <v>33</v>
      </c>
      <c r="AH1138" s="236" t="s">
        <v>162</v>
      </c>
      <c r="AI1138" s="236" t="s">
        <v>180</v>
      </c>
      <c r="AJ1138" s="203"/>
    </row>
    <row r="1139" spans="2:36" ht="68.5" customHeight="1" x14ac:dyDescent="0.3">
      <c r="B1139" s="180"/>
      <c r="C1139" s="167"/>
      <c r="D1139" s="180"/>
      <c r="E1139" s="180"/>
      <c r="F1139" s="166"/>
      <c r="G1139" s="166"/>
      <c r="H1139" s="180"/>
      <c r="I1139" s="167"/>
      <c r="J1139" s="12" t="s">
        <v>111</v>
      </c>
      <c r="K1139" s="8" t="s">
        <v>112</v>
      </c>
      <c r="L1139" s="8" t="s">
        <v>85</v>
      </c>
      <c r="M1139" s="8">
        <v>2</v>
      </c>
      <c r="N1139" s="168"/>
      <c r="O1139" s="218"/>
      <c r="P1139" s="167"/>
      <c r="Q1139" s="167"/>
      <c r="R1139" s="170"/>
      <c r="S1139" s="170"/>
      <c r="T1139" s="171"/>
      <c r="U1139" s="171"/>
      <c r="V1139" s="231"/>
      <c r="W1139" s="173"/>
      <c r="X1139" s="197"/>
      <c r="Y1139" s="231"/>
      <c r="Z1139" s="173"/>
      <c r="AA1139" s="173"/>
      <c r="AB1139" s="231"/>
      <c r="AC1139" s="168"/>
      <c r="AD1139" s="187"/>
      <c r="AE1139" s="175"/>
      <c r="AF1139" s="167"/>
      <c r="AG1139" s="168"/>
      <c r="AH1139" s="236"/>
      <c r="AI1139" s="236"/>
      <c r="AJ1139" s="204"/>
    </row>
    <row r="1140" spans="2:36" ht="68.5" customHeight="1" x14ac:dyDescent="0.3">
      <c r="B1140" s="181"/>
      <c r="C1140" s="167"/>
      <c r="D1140" s="181"/>
      <c r="E1140" s="181"/>
      <c r="F1140" s="166"/>
      <c r="G1140" s="166"/>
      <c r="H1140" s="181"/>
      <c r="I1140" s="167"/>
      <c r="J1140" s="12" t="s">
        <v>127</v>
      </c>
      <c r="K1140" s="8" t="s">
        <v>128</v>
      </c>
      <c r="L1140" s="8" t="s">
        <v>85</v>
      </c>
      <c r="M1140" s="53">
        <v>100</v>
      </c>
      <c r="N1140" s="168"/>
      <c r="O1140" s="218"/>
      <c r="P1140" s="167"/>
      <c r="Q1140" s="167"/>
      <c r="R1140" s="170"/>
      <c r="S1140" s="170"/>
      <c r="T1140" s="171"/>
      <c r="U1140" s="171"/>
      <c r="V1140" s="231"/>
      <c r="W1140" s="173"/>
      <c r="X1140" s="198"/>
      <c r="Y1140" s="231"/>
      <c r="Z1140" s="173"/>
      <c r="AA1140" s="173"/>
      <c r="AB1140" s="231"/>
      <c r="AC1140" s="168"/>
      <c r="AD1140" s="188"/>
      <c r="AE1140" s="175"/>
      <c r="AF1140" s="167"/>
      <c r="AG1140" s="168"/>
      <c r="AH1140" s="236"/>
      <c r="AI1140" s="236"/>
      <c r="AJ1140" s="205"/>
    </row>
    <row r="1141" spans="2:36" ht="68.5" customHeight="1" x14ac:dyDescent="0.3">
      <c r="B1141" s="179" t="s">
        <v>911</v>
      </c>
      <c r="C1141" s="167" t="s">
        <v>923</v>
      </c>
      <c r="D1141" s="167" t="s">
        <v>66</v>
      </c>
      <c r="E1141" s="179" t="s">
        <v>67</v>
      </c>
      <c r="F1141" s="166" t="s">
        <v>134</v>
      </c>
      <c r="G1141" s="166" t="s">
        <v>147</v>
      </c>
      <c r="H1141" s="179" t="s">
        <v>70</v>
      </c>
      <c r="I1141" s="167" t="s">
        <v>79</v>
      </c>
      <c r="J1141" s="52" t="s">
        <v>212</v>
      </c>
      <c r="K1141" s="23" t="s">
        <v>107</v>
      </c>
      <c r="L1141" s="23" t="s">
        <v>86</v>
      </c>
      <c r="M1141" s="23">
        <v>40</v>
      </c>
      <c r="N1141" s="168" t="s">
        <v>108</v>
      </c>
      <c r="O1141" s="218" t="s">
        <v>520</v>
      </c>
      <c r="P1141" s="167" t="s">
        <v>75</v>
      </c>
      <c r="Q1141" s="167" t="s">
        <v>76</v>
      </c>
      <c r="R1141" s="170" t="s">
        <v>77</v>
      </c>
      <c r="S1141" s="170" t="s">
        <v>109</v>
      </c>
      <c r="T1141" s="171">
        <f>Y1141+V1141</f>
        <v>100040.72</v>
      </c>
      <c r="U1141" s="171">
        <f>+T1141/M1142</f>
        <v>100040.72</v>
      </c>
      <c r="V1141" s="231">
        <v>85034.61</v>
      </c>
      <c r="W1141" s="173" t="s">
        <v>98</v>
      </c>
      <c r="X1141" s="178" t="s">
        <v>79</v>
      </c>
      <c r="Y1141" s="231">
        <v>15006.11</v>
      </c>
      <c r="Z1141" s="173" t="s">
        <v>98</v>
      </c>
      <c r="AA1141" s="173" t="s">
        <v>79</v>
      </c>
      <c r="AB1141" s="231">
        <v>8699.19</v>
      </c>
      <c r="AC1141" s="168" t="s">
        <v>149</v>
      </c>
      <c r="AD1141" s="189" t="s">
        <v>98</v>
      </c>
      <c r="AE1141" s="175">
        <f>+V1141+Y1141</f>
        <v>100040.72</v>
      </c>
      <c r="AF1141" s="167" t="s">
        <v>79</v>
      </c>
      <c r="AG1141" s="168" t="s">
        <v>33</v>
      </c>
      <c r="AH1141" s="236" t="s">
        <v>162</v>
      </c>
      <c r="AI1141" s="236" t="s">
        <v>180</v>
      </c>
      <c r="AJ1141" s="203"/>
    </row>
    <row r="1142" spans="2:36" ht="68.5" customHeight="1" x14ac:dyDescent="0.3">
      <c r="B1142" s="180"/>
      <c r="C1142" s="167"/>
      <c r="D1142" s="167"/>
      <c r="E1142" s="180"/>
      <c r="F1142" s="166"/>
      <c r="G1142" s="166"/>
      <c r="H1142" s="180"/>
      <c r="I1142" s="167"/>
      <c r="J1142" s="12" t="s">
        <v>111</v>
      </c>
      <c r="K1142" s="8" t="s">
        <v>112</v>
      </c>
      <c r="L1142" s="8" t="s">
        <v>85</v>
      </c>
      <c r="M1142" s="8">
        <v>1</v>
      </c>
      <c r="N1142" s="168"/>
      <c r="O1142" s="218"/>
      <c r="P1142" s="167"/>
      <c r="Q1142" s="167"/>
      <c r="R1142" s="170"/>
      <c r="S1142" s="170"/>
      <c r="T1142" s="171"/>
      <c r="U1142" s="171"/>
      <c r="V1142" s="231"/>
      <c r="W1142" s="173"/>
      <c r="X1142" s="197"/>
      <c r="Y1142" s="231"/>
      <c r="Z1142" s="173"/>
      <c r="AA1142" s="173"/>
      <c r="AB1142" s="231"/>
      <c r="AC1142" s="168"/>
      <c r="AD1142" s="187"/>
      <c r="AE1142" s="175"/>
      <c r="AF1142" s="167"/>
      <c r="AG1142" s="168"/>
      <c r="AH1142" s="236"/>
      <c r="AI1142" s="236"/>
      <c r="AJ1142" s="204"/>
    </row>
    <row r="1143" spans="2:36" ht="68.5" customHeight="1" x14ac:dyDescent="0.3">
      <c r="B1143" s="181"/>
      <c r="C1143" s="167"/>
      <c r="D1143" s="167"/>
      <c r="E1143" s="181"/>
      <c r="F1143" s="166"/>
      <c r="G1143" s="166"/>
      <c r="H1143" s="181"/>
      <c r="I1143" s="167"/>
      <c r="J1143" s="12" t="s">
        <v>127</v>
      </c>
      <c r="K1143" s="8" t="s">
        <v>128</v>
      </c>
      <c r="L1143" s="8" t="s">
        <v>85</v>
      </c>
      <c r="M1143" s="53">
        <v>60</v>
      </c>
      <c r="N1143" s="168"/>
      <c r="O1143" s="218"/>
      <c r="P1143" s="167"/>
      <c r="Q1143" s="167"/>
      <c r="R1143" s="170"/>
      <c r="S1143" s="170"/>
      <c r="T1143" s="171"/>
      <c r="U1143" s="171"/>
      <c r="V1143" s="231"/>
      <c r="W1143" s="173"/>
      <c r="X1143" s="198"/>
      <c r="Y1143" s="231"/>
      <c r="Z1143" s="173"/>
      <c r="AA1143" s="173"/>
      <c r="AB1143" s="231"/>
      <c r="AC1143" s="168"/>
      <c r="AD1143" s="188"/>
      <c r="AE1143" s="175"/>
      <c r="AF1143" s="167"/>
      <c r="AG1143" s="168"/>
      <c r="AH1143" s="236"/>
      <c r="AI1143" s="236"/>
      <c r="AJ1143" s="205"/>
    </row>
    <row r="1144" spans="2:36" ht="68.5" customHeight="1" x14ac:dyDescent="0.3">
      <c r="B1144" s="179" t="s">
        <v>912</v>
      </c>
      <c r="C1144" s="167" t="s">
        <v>924</v>
      </c>
      <c r="D1144" s="167" t="s">
        <v>66</v>
      </c>
      <c r="E1144" s="184" t="s">
        <v>67</v>
      </c>
      <c r="F1144" s="184" t="s">
        <v>132</v>
      </c>
      <c r="G1144" s="166" t="s">
        <v>69</v>
      </c>
      <c r="H1144" s="179" t="s">
        <v>70</v>
      </c>
      <c r="I1144" s="179" t="s">
        <v>98</v>
      </c>
      <c r="J1144" s="12" t="s">
        <v>113</v>
      </c>
      <c r="K1144" s="31" t="s">
        <v>114</v>
      </c>
      <c r="L1144" s="8" t="s">
        <v>115</v>
      </c>
      <c r="M1144" s="15">
        <v>2</v>
      </c>
      <c r="N1144" s="191" t="s">
        <v>108</v>
      </c>
      <c r="O1144" s="191" t="s">
        <v>520</v>
      </c>
      <c r="P1144" s="191" t="s">
        <v>75</v>
      </c>
      <c r="Q1144" s="191" t="s">
        <v>76</v>
      </c>
      <c r="R1144" s="191" t="s">
        <v>77</v>
      </c>
      <c r="S1144" s="191" t="s">
        <v>109</v>
      </c>
      <c r="T1144" s="353">
        <f>+V1144+Y1144</f>
        <v>149800</v>
      </c>
      <c r="U1144" s="179">
        <f>+T1144/M1145</f>
        <v>149800</v>
      </c>
      <c r="V1144" s="175">
        <v>127330</v>
      </c>
      <c r="W1144" s="191" t="s">
        <v>98</v>
      </c>
      <c r="X1144" s="191" t="s">
        <v>98</v>
      </c>
      <c r="Y1144" s="175">
        <v>22470</v>
      </c>
      <c r="Z1144" s="191" t="s">
        <v>98</v>
      </c>
      <c r="AA1144" s="191" t="s">
        <v>98</v>
      </c>
      <c r="AB1144" s="175" t="s">
        <v>915</v>
      </c>
      <c r="AC1144" s="191" t="s">
        <v>80</v>
      </c>
      <c r="AD1144" s="191" t="s">
        <v>98</v>
      </c>
      <c r="AE1144" s="189">
        <f>+V1144+Y1144</f>
        <v>149800</v>
      </c>
      <c r="AF1144" s="191" t="s">
        <v>98</v>
      </c>
      <c r="AG1144" s="191" t="s">
        <v>33</v>
      </c>
      <c r="AH1144" s="168" t="s">
        <v>365</v>
      </c>
      <c r="AI1144" s="168" t="s">
        <v>252</v>
      </c>
      <c r="AJ1144" s="191"/>
    </row>
    <row r="1145" spans="2:36" ht="68.5" customHeight="1" x14ac:dyDescent="0.3">
      <c r="B1145" s="180"/>
      <c r="C1145" s="167"/>
      <c r="D1145" s="167"/>
      <c r="E1145" s="166"/>
      <c r="F1145" s="166"/>
      <c r="G1145" s="166"/>
      <c r="H1145" s="180"/>
      <c r="I1145" s="180"/>
      <c r="J1145" s="12" t="s">
        <v>116</v>
      </c>
      <c r="K1145" s="31" t="s">
        <v>117</v>
      </c>
      <c r="L1145" s="8" t="s">
        <v>85</v>
      </c>
      <c r="M1145" s="15">
        <v>1</v>
      </c>
      <c r="N1145" s="192"/>
      <c r="O1145" s="192"/>
      <c r="P1145" s="192"/>
      <c r="Q1145" s="192"/>
      <c r="R1145" s="192"/>
      <c r="S1145" s="192"/>
      <c r="T1145" s="180"/>
      <c r="U1145" s="180"/>
      <c r="V1145" s="175"/>
      <c r="W1145" s="192"/>
      <c r="X1145" s="192"/>
      <c r="Y1145" s="175"/>
      <c r="Z1145" s="192"/>
      <c r="AA1145" s="192"/>
      <c r="AB1145" s="175"/>
      <c r="AC1145" s="192"/>
      <c r="AD1145" s="192"/>
      <c r="AE1145" s="192"/>
      <c r="AF1145" s="192"/>
      <c r="AG1145" s="192"/>
      <c r="AH1145" s="168"/>
      <c r="AI1145" s="168"/>
      <c r="AJ1145" s="192"/>
    </row>
    <row r="1146" spans="2:36" ht="68.5" customHeight="1" x14ac:dyDescent="0.3">
      <c r="B1146" s="180"/>
      <c r="C1146" s="167"/>
      <c r="D1146" s="167"/>
      <c r="E1146" s="166"/>
      <c r="F1146" s="166"/>
      <c r="G1146" s="166"/>
      <c r="H1146" s="180"/>
      <c r="I1146" s="180"/>
      <c r="J1146" s="12" t="s">
        <v>213</v>
      </c>
      <c r="K1146" s="31" t="s">
        <v>118</v>
      </c>
      <c r="L1146" s="8" t="s">
        <v>119</v>
      </c>
      <c r="M1146" s="15">
        <v>1</v>
      </c>
      <c r="N1146" s="192"/>
      <c r="O1146" s="192"/>
      <c r="P1146" s="192"/>
      <c r="Q1146" s="192"/>
      <c r="R1146" s="192"/>
      <c r="S1146" s="192"/>
      <c r="T1146" s="180"/>
      <c r="U1146" s="180"/>
      <c r="V1146" s="175"/>
      <c r="W1146" s="192"/>
      <c r="X1146" s="192"/>
      <c r="Y1146" s="175"/>
      <c r="Z1146" s="192"/>
      <c r="AA1146" s="192"/>
      <c r="AB1146" s="175"/>
      <c r="AC1146" s="192"/>
      <c r="AD1146" s="192"/>
      <c r="AE1146" s="192"/>
      <c r="AF1146" s="192"/>
      <c r="AG1146" s="192"/>
      <c r="AH1146" s="168"/>
      <c r="AI1146" s="168"/>
      <c r="AJ1146" s="192"/>
    </row>
    <row r="1147" spans="2:36" ht="68.5" customHeight="1" x14ac:dyDescent="0.3">
      <c r="B1147" s="181"/>
      <c r="C1147" s="167"/>
      <c r="D1147" s="167"/>
      <c r="E1147" s="166"/>
      <c r="F1147" s="182"/>
      <c r="G1147" s="166"/>
      <c r="H1147" s="181"/>
      <c r="I1147" s="181"/>
      <c r="J1147" s="12" t="s">
        <v>120</v>
      </c>
      <c r="K1147" s="31" t="s">
        <v>121</v>
      </c>
      <c r="L1147" s="8" t="s">
        <v>119</v>
      </c>
      <c r="M1147" s="8">
        <v>1</v>
      </c>
      <c r="N1147" s="193"/>
      <c r="O1147" s="193"/>
      <c r="P1147" s="193"/>
      <c r="Q1147" s="193"/>
      <c r="R1147" s="193"/>
      <c r="S1147" s="193"/>
      <c r="T1147" s="181"/>
      <c r="U1147" s="181"/>
      <c r="V1147" s="175"/>
      <c r="W1147" s="193"/>
      <c r="X1147" s="193"/>
      <c r="Y1147" s="175"/>
      <c r="Z1147" s="193"/>
      <c r="AA1147" s="193"/>
      <c r="AB1147" s="175"/>
      <c r="AC1147" s="193"/>
      <c r="AD1147" s="193"/>
      <c r="AE1147" s="193"/>
      <c r="AF1147" s="193"/>
      <c r="AG1147" s="193"/>
      <c r="AH1147" s="168"/>
      <c r="AI1147" s="168"/>
      <c r="AJ1147" s="193"/>
    </row>
    <row r="1148" spans="2:36" ht="91" x14ac:dyDescent="0.3">
      <c r="B1148" s="179" t="s">
        <v>913</v>
      </c>
      <c r="C1148" s="241" t="s">
        <v>925</v>
      </c>
      <c r="D1148" s="179" t="s">
        <v>66</v>
      </c>
      <c r="E1148" s="179" t="s">
        <v>67</v>
      </c>
      <c r="F1148" s="166" t="s">
        <v>134</v>
      </c>
      <c r="G1148" s="166" t="s">
        <v>147</v>
      </c>
      <c r="H1148" s="179" t="s">
        <v>70</v>
      </c>
      <c r="I1148" s="167" t="s">
        <v>79</v>
      </c>
      <c r="J1148" s="52" t="s">
        <v>212</v>
      </c>
      <c r="K1148" s="23" t="s">
        <v>107</v>
      </c>
      <c r="L1148" s="23" t="s">
        <v>86</v>
      </c>
      <c r="M1148" s="23">
        <v>40</v>
      </c>
      <c r="N1148" s="168" t="s">
        <v>108</v>
      </c>
      <c r="O1148" s="218" t="s">
        <v>520</v>
      </c>
      <c r="P1148" s="167" t="s">
        <v>75</v>
      </c>
      <c r="Q1148" s="167" t="s">
        <v>76</v>
      </c>
      <c r="R1148" s="170" t="s">
        <v>77</v>
      </c>
      <c r="S1148" s="170" t="s">
        <v>109</v>
      </c>
      <c r="T1148" s="171">
        <f>Y1148+V1148</f>
        <v>200053.62</v>
      </c>
      <c r="U1148" s="171" t="s">
        <v>98</v>
      </c>
      <c r="V1148" s="189">
        <v>170045.58</v>
      </c>
      <c r="W1148" s="173" t="s">
        <v>98</v>
      </c>
      <c r="X1148" s="178" t="s">
        <v>79</v>
      </c>
      <c r="Y1148" s="189">
        <v>30008.04</v>
      </c>
      <c r="Z1148" s="173" t="s">
        <v>98</v>
      </c>
      <c r="AA1148" s="173" t="s">
        <v>79</v>
      </c>
      <c r="AB1148" s="189">
        <v>17395.97</v>
      </c>
      <c r="AC1148" s="168" t="s">
        <v>149</v>
      </c>
      <c r="AD1148" s="189" t="s">
        <v>98</v>
      </c>
      <c r="AE1148" s="175">
        <f>+V1148+Y1148</f>
        <v>200053.62</v>
      </c>
      <c r="AF1148" s="167" t="s">
        <v>79</v>
      </c>
      <c r="AG1148" s="168" t="s">
        <v>33</v>
      </c>
      <c r="AH1148" s="191" t="s">
        <v>164</v>
      </c>
      <c r="AI1148" s="191" t="s">
        <v>165</v>
      </c>
      <c r="AJ1148" s="203"/>
    </row>
    <row r="1149" spans="2:36" ht="68.5" customHeight="1" x14ac:dyDescent="0.3">
      <c r="B1149" s="180"/>
      <c r="C1149" s="337"/>
      <c r="D1149" s="180"/>
      <c r="E1149" s="180"/>
      <c r="F1149" s="166"/>
      <c r="G1149" s="166"/>
      <c r="H1149" s="180"/>
      <c r="I1149" s="167"/>
      <c r="J1149" s="12" t="s">
        <v>111</v>
      </c>
      <c r="K1149" s="8" t="s">
        <v>112</v>
      </c>
      <c r="L1149" s="8" t="s">
        <v>85</v>
      </c>
      <c r="M1149" s="8">
        <v>2</v>
      </c>
      <c r="N1149" s="168"/>
      <c r="O1149" s="218"/>
      <c r="P1149" s="167"/>
      <c r="Q1149" s="167"/>
      <c r="R1149" s="170"/>
      <c r="S1149" s="170"/>
      <c r="T1149" s="171"/>
      <c r="U1149" s="171"/>
      <c r="V1149" s="187"/>
      <c r="W1149" s="173"/>
      <c r="X1149" s="197"/>
      <c r="Y1149" s="187"/>
      <c r="Z1149" s="173"/>
      <c r="AA1149" s="173"/>
      <c r="AB1149" s="187"/>
      <c r="AC1149" s="168"/>
      <c r="AD1149" s="187"/>
      <c r="AE1149" s="175"/>
      <c r="AF1149" s="167"/>
      <c r="AG1149" s="168"/>
      <c r="AH1149" s="192"/>
      <c r="AI1149" s="192"/>
      <c r="AJ1149" s="204"/>
    </row>
    <row r="1150" spans="2:36" ht="68.5" customHeight="1" x14ac:dyDescent="0.3">
      <c r="B1150" s="181"/>
      <c r="C1150" s="232"/>
      <c r="D1150" s="181"/>
      <c r="E1150" s="181"/>
      <c r="F1150" s="166"/>
      <c r="G1150" s="166"/>
      <c r="H1150" s="181"/>
      <c r="I1150" s="167"/>
      <c r="J1150" s="12" t="s">
        <v>127</v>
      </c>
      <c r="K1150" s="8" t="s">
        <v>128</v>
      </c>
      <c r="L1150" s="8" t="s">
        <v>85</v>
      </c>
      <c r="M1150" s="53">
        <v>100</v>
      </c>
      <c r="N1150" s="168"/>
      <c r="O1150" s="218"/>
      <c r="P1150" s="167"/>
      <c r="Q1150" s="167"/>
      <c r="R1150" s="170"/>
      <c r="S1150" s="170"/>
      <c r="T1150" s="171"/>
      <c r="U1150" s="171"/>
      <c r="V1150" s="188"/>
      <c r="W1150" s="173"/>
      <c r="X1150" s="198"/>
      <c r="Y1150" s="188"/>
      <c r="Z1150" s="173"/>
      <c r="AA1150" s="173"/>
      <c r="AB1150" s="188"/>
      <c r="AC1150" s="168"/>
      <c r="AD1150" s="188"/>
      <c r="AE1150" s="175"/>
      <c r="AF1150" s="167"/>
      <c r="AG1150" s="168"/>
      <c r="AH1150" s="193"/>
      <c r="AI1150" s="193"/>
      <c r="AJ1150" s="205"/>
    </row>
    <row r="1151" spans="2:36" ht="91" x14ac:dyDescent="0.3">
      <c r="B1151" s="179" t="s">
        <v>914</v>
      </c>
      <c r="C1151" s="167" t="s">
        <v>926</v>
      </c>
      <c r="D1151" s="167" t="s">
        <v>66</v>
      </c>
      <c r="E1151" s="179" t="s">
        <v>67</v>
      </c>
      <c r="F1151" s="166" t="s">
        <v>134</v>
      </c>
      <c r="G1151" s="166" t="s">
        <v>147</v>
      </c>
      <c r="H1151" s="179" t="s">
        <v>70</v>
      </c>
      <c r="I1151" s="167" t="s">
        <v>79</v>
      </c>
      <c r="J1151" s="52" t="s">
        <v>212</v>
      </c>
      <c r="K1151" s="23" t="s">
        <v>107</v>
      </c>
      <c r="L1151" s="23" t="s">
        <v>86</v>
      </c>
      <c r="M1151" s="23">
        <v>40</v>
      </c>
      <c r="N1151" s="168" t="s">
        <v>108</v>
      </c>
      <c r="O1151" s="218" t="s">
        <v>520</v>
      </c>
      <c r="P1151" s="167" t="s">
        <v>75</v>
      </c>
      <c r="Q1151" s="167" t="s">
        <v>76</v>
      </c>
      <c r="R1151" s="170" t="s">
        <v>77</v>
      </c>
      <c r="S1151" s="170" t="s">
        <v>109</v>
      </c>
      <c r="T1151" s="171">
        <f>Y1151+V1151</f>
        <v>100040.72</v>
      </c>
      <c r="U1151" s="171">
        <f>+T1151/M1152</f>
        <v>100040.72</v>
      </c>
      <c r="V1151" s="175">
        <v>85034.61</v>
      </c>
      <c r="W1151" s="173" t="s">
        <v>98</v>
      </c>
      <c r="X1151" s="178" t="s">
        <v>79</v>
      </c>
      <c r="Y1151" s="175">
        <v>15006.11</v>
      </c>
      <c r="Z1151" s="173" t="s">
        <v>98</v>
      </c>
      <c r="AA1151" s="173" t="s">
        <v>79</v>
      </c>
      <c r="AB1151" s="175" t="s">
        <v>916</v>
      </c>
      <c r="AC1151" s="168" t="s">
        <v>149</v>
      </c>
      <c r="AD1151" s="189" t="s">
        <v>98</v>
      </c>
      <c r="AE1151" s="175">
        <f>+V1151+Y1151</f>
        <v>100040.72</v>
      </c>
      <c r="AF1151" s="167" t="s">
        <v>79</v>
      </c>
      <c r="AG1151" s="168" t="s">
        <v>33</v>
      </c>
      <c r="AH1151" s="191" t="s">
        <v>164</v>
      </c>
      <c r="AI1151" s="191" t="s">
        <v>165</v>
      </c>
      <c r="AJ1151" s="203"/>
    </row>
    <row r="1152" spans="2:36" ht="68.5" customHeight="1" x14ac:dyDescent="0.3">
      <c r="B1152" s="180"/>
      <c r="C1152" s="167"/>
      <c r="D1152" s="167"/>
      <c r="E1152" s="180"/>
      <c r="F1152" s="166"/>
      <c r="G1152" s="166"/>
      <c r="H1152" s="180"/>
      <c r="I1152" s="167"/>
      <c r="J1152" s="12" t="s">
        <v>111</v>
      </c>
      <c r="K1152" s="8" t="s">
        <v>112</v>
      </c>
      <c r="L1152" s="8" t="s">
        <v>85</v>
      </c>
      <c r="M1152" s="8">
        <v>1</v>
      </c>
      <c r="N1152" s="168"/>
      <c r="O1152" s="218"/>
      <c r="P1152" s="167"/>
      <c r="Q1152" s="167"/>
      <c r="R1152" s="170"/>
      <c r="S1152" s="170"/>
      <c r="T1152" s="171"/>
      <c r="U1152" s="171"/>
      <c r="V1152" s="175"/>
      <c r="W1152" s="173"/>
      <c r="X1152" s="197"/>
      <c r="Y1152" s="175"/>
      <c r="Z1152" s="173"/>
      <c r="AA1152" s="173"/>
      <c r="AB1152" s="175"/>
      <c r="AC1152" s="168"/>
      <c r="AD1152" s="187"/>
      <c r="AE1152" s="175"/>
      <c r="AF1152" s="167"/>
      <c r="AG1152" s="168"/>
      <c r="AH1152" s="192"/>
      <c r="AI1152" s="192"/>
      <c r="AJ1152" s="204"/>
    </row>
    <row r="1153" spans="2:36" ht="68.5" customHeight="1" x14ac:dyDescent="0.3">
      <c r="B1153" s="180"/>
      <c r="C1153" s="167"/>
      <c r="D1153" s="167"/>
      <c r="E1153" s="181"/>
      <c r="F1153" s="166"/>
      <c r="G1153" s="166"/>
      <c r="H1153" s="181"/>
      <c r="I1153" s="167"/>
      <c r="J1153" s="12" t="s">
        <v>127</v>
      </c>
      <c r="K1153" s="8" t="s">
        <v>128</v>
      </c>
      <c r="L1153" s="8" t="s">
        <v>85</v>
      </c>
      <c r="M1153" s="53">
        <v>50</v>
      </c>
      <c r="N1153" s="168"/>
      <c r="O1153" s="218"/>
      <c r="P1153" s="167"/>
      <c r="Q1153" s="167"/>
      <c r="R1153" s="170"/>
      <c r="S1153" s="170"/>
      <c r="T1153" s="171"/>
      <c r="U1153" s="171"/>
      <c r="V1153" s="175"/>
      <c r="W1153" s="173"/>
      <c r="X1153" s="198"/>
      <c r="Y1153" s="175"/>
      <c r="Z1153" s="173"/>
      <c r="AA1153" s="173"/>
      <c r="AB1153" s="175"/>
      <c r="AC1153" s="168"/>
      <c r="AD1153" s="188"/>
      <c r="AE1153" s="175"/>
      <c r="AF1153" s="167"/>
      <c r="AG1153" s="168"/>
      <c r="AH1153" s="193"/>
      <c r="AI1153" s="193"/>
      <c r="AJ1153" s="205"/>
    </row>
    <row r="1154" spans="2:36" ht="68.5" customHeight="1" x14ac:dyDescent="0.3">
      <c r="B1154" s="241" t="s">
        <v>1001</v>
      </c>
      <c r="C1154" s="218" t="s">
        <v>927</v>
      </c>
      <c r="D1154" s="218" t="s">
        <v>66</v>
      </c>
      <c r="E1154" s="179" t="s">
        <v>67</v>
      </c>
      <c r="F1154" s="166" t="s">
        <v>134</v>
      </c>
      <c r="G1154" s="166" t="s">
        <v>147</v>
      </c>
      <c r="H1154" s="179" t="s">
        <v>70</v>
      </c>
      <c r="I1154" s="167" t="s">
        <v>79</v>
      </c>
      <c r="J1154" s="52" t="s">
        <v>212</v>
      </c>
      <c r="K1154" s="23" t="s">
        <v>107</v>
      </c>
      <c r="L1154" s="23" t="s">
        <v>86</v>
      </c>
      <c r="M1154" s="23">
        <v>40</v>
      </c>
      <c r="N1154" s="168" t="s">
        <v>108</v>
      </c>
      <c r="O1154" s="218" t="s">
        <v>520</v>
      </c>
      <c r="P1154" s="167" t="s">
        <v>75</v>
      </c>
      <c r="Q1154" s="167" t="s">
        <v>76</v>
      </c>
      <c r="R1154" s="170" t="s">
        <v>77</v>
      </c>
      <c r="S1154" s="170" t="s">
        <v>109</v>
      </c>
      <c r="T1154" s="171">
        <f>Y1154+V1154</f>
        <v>100040.72</v>
      </c>
      <c r="U1154" s="171">
        <f>+T1154/M1155</f>
        <v>100040.72</v>
      </c>
      <c r="V1154" s="175">
        <v>85034.61</v>
      </c>
      <c r="W1154" s="173" t="s">
        <v>98</v>
      </c>
      <c r="X1154" s="178" t="s">
        <v>79</v>
      </c>
      <c r="Y1154" s="175">
        <v>15006.11</v>
      </c>
      <c r="Z1154" s="173" t="s">
        <v>98</v>
      </c>
      <c r="AA1154" s="173" t="s">
        <v>79</v>
      </c>
      <c r="AB1154" s="175" t="s">
        <v>917</v>
      </c>
      <c r="AC1154" s="168" t="s">
        <v>149</v>
      </c>
      <c r="AD1154" s="189" t="s">
        <v>98</v>
      </c>
      <c r="AE1154" s="175">
        <f>+V1154+Y1154</f>
        <v>100040.72</v>
      </c>
      <c r="AF1154" s="167" t="s">
        <v>79</v>
      </c>
      <c r="AG1154" s="168" t="s">
        <v>33</v>
      </c>
      <c r="AH1154" s="168" t="s">
        <v>365</v>
      </c>
      <c r="AI1154" s="168" t="s">
        <v>252</v>
      </c>
      <c r="AJ1154" s="203"/>
    </row>
    <row r="1155" spans="2:36" ht="68.5" customHeight="1" x14ac:dyDescent="0.3">
      <c r="B1155" s="337"/>
      <c r="C1155" s="218"/>
      <c r="D1155" s="218"/>
      <c r="E1155" s="180"/>
      <c r="F1155" s="166"/>
      <c r="G1155" s="166"/>
      <c r="H1155" s="180"/>
      <c r="I1155" s="167"/>
      <c r="J1155" s="12" t="s">
        <v>111</v>
      </c>
      <c r="K1155" s="8" t="s">
        <v>112</v>
      </c>
      <c r="L1155" s="8" t="s">
        <v>85</v>
      </c>
      <c r="M1155" s="8">
        <v>1</v>
      </c>
      <c r="N1155" s="168"/>
      <c r="O1155" s="218"/>
      <c r="P1155" s="167"/>
      <c r="Q1155" s="167"/>
      <c r="R1155" s="170"/>
      <c r="S1155" s="170"/>
      <c r="T1155" s="171"/>
      <c r="U1155" s="171"/>
      <c r="V1155" s="175"/>
      <c r="W1155" s="173"/>
      <c r="X1155" s="197"/>
      <c r="Y1155" s="175"/>
      <c r="Z1155" s="173"/>
      <c r="AA1155" s="173"/>
      <c r="AB1155" s="175"/>
      <c r="AC1155" s="168"/>
      <c r="AD1155" s="187"/>
      <c r="AE1155" s="175"/>
      <c r="AF1155" s="167"/>
      <c r="AG1155" s="168"/>
      <c r="AH1155" s="168"/>
      <c r="AI1155" s="168"/>
      <c r="AJ1155" s="204"/>
    </row>
    <row r="1156" spans="2:36" ht="68.5" customHeight="1" x14ac:dyDescent="0.3">
      <c r="B1156" s="232"/>
      <c r="C1156" s="218"/>
      <c r="D1156" s="218"/>
      <c r="E1156" s="181"/>
      <c r="F1156" s="166"/>
      <c r="G1156" s="166"/>
      <c r="H1156" s="181"/>
      <c r="I1156" s="167"/>
      <c r="J1156" s="12" t="s">
        <v>127</v>
      </c>
      <c r="K1156" s="8" t="s">
        <v>128</v>
      </c>
      <c r="L1156" s="8" t="s">
        <v>85</v>
      </c>
      <c r="M1156" s="53">
        <v>50</v>
      </c>
      <c r="N1156" s="168"/>
      <c r="O1156" s="218"/>
      <c r="P1156" s="167"/>
      <c r="Q1156" s="167"/>
      <c r="R1156" s="170"/>
      <c r="S1156" s="170"/>
      <c r="T1156" s="171"/>
      <c r="U1156" s="171"/>
      <c r="V1156" s="175"/>
      <c r="W1156" s="173"/>
      <c r="X1156" s="198"/>
      <c r="Y1156" s="175"/>
      <c r="Z1156" s="173"/>
      <c r="AA1156" s="173"/>
      <c r="AB1156" s="175"/>
      <c r="AC1156" s="168"/>
      <c r="AD1156" s="188"/>
      <c r="AE1156" s="175"/>
      <c r="AF1156" s="167"/>
      <c r="AG1156" s="168"/>
      <c r="AH1156" s="168"/>
      <c r="AI1156" s="168"/>
      <c r="AJ1156" s="205"/>
    </row>
    <row r="1157" spans="2:36" ht="68.5" customHeight="1" x14ac:dyDescent="0.3">
      <c r="B1157" s="179" t="s">
        <v>981</v>
      </c>
      <c r="C1157" s="179" t="s">
        <v>961</v>
      </c>
      <c r="D1157" s="167" t="s">
        <v>88</v>
      </c>
      <c r="E1157" s="184" t="s">
        <v>67</v>
      </c>
      <c r="F1157" s="184" t="s">
        <v>132</v>
      </c>
      <c r="G1157" s="166" t="s">
        <v>69</v>
      </c>
      <c r="H1157" s="179" t="s">
        <v>70</v>
      </c>
      <c r="I1157" s="179" t="s">
        <v>98</v>
      </c>
      <c r="J1157" s="12" t="s">
        <v>113</v>
      </c>
      <c r="K1157" s="31" t="s">
        <v>114</v>
      </c>
      <c r="L1157" s="8" t="s">
        <v>115</v>
      </c>
      <c r="M1157" s="15">
        <v>2</v>
      </c>
      <c r="N1157" s="191" t="s">
        <v>108</v>
      </c>
      <c r="O1157" s="179" t="s">
        <v>344</v>
      </c>
      <c r="P1157" s="191" t="s">
        <v>75</v>
      </c>
      <c r="Q1157" s="191" t="s">
        <v>76</v>
      </c>
      <c r="R1157" s="191" t="s">
        <v>77</v>
      </c>
      <c r="S1157" s="191" t="s">
        <v>109</v>
      </c>
      <c r="T1157" s="353">
        <f>+V1157+Y1157</f>
        <v>149800</v>
      </c>
      <c r="U1157" s="179">
        <f>+T1157/M1158</f>
        <v>149800</v>
      </c>
      <c r="V1157" s="175">
        <v>127330</v>
      </c>
      <c r="W1157" s="191" t="s">
        <v>98</v>
      </c>
      <c r="X1157" s="191" t="s">
        <v>98</v>
      </c>
      <c r="Y1157" s="175">
        <v>22470</v>
      </c>
      <c r="Z1157" s="191" t="s">
        <v>98</v>
      </c>
      <c r="AA1157" s="191" t="s">
        <v>98</v>
      </c>
      <c r="AB1157" s="175">
        <v>13026.09</v>
      </c>
      <c r="AC1157" s="191" t="s">
        <v>80</v>
      </c>
      <c r="AD1157" s="191" t="s">
        <v>98</v>
      </c>
      <c r="AE1157" s="189">
        <f>+V1157+Y1157</f>
        <v>149800</v>
      </c>
      <c r="AF1157" s="191" t="s">
        <v>98</v>
      </c>
      <c r="AG1157" s="191" t="s">
        <v>33</v>
      </c>
      <c r="AH1157" s="168" t="s">
        <v>164</v>
      </c>
      <c r="AI1157" s="168" t="s">
        <v>165</v>
      </c>
      <c r="AJ1157" s="191"/>
    </row>
    <row r="1158" spans="2:36" ht="68.5" customHeight="1" x14ac:dyDescent="0.3">
      <c r="B1158" s="180"/>
      <c r="C1158" s="180"/>
      <c r="D1158" s="167"/>
      <c r="E1158" s="166"/>
      <c r="F1158" s="166"/>
      <c r="G1158" s="166"/>
      <c r="H1158" s="180"/>
      <c r="I1158" s="180"/>
      <c r="J1158" s="12" t="s">
        <v>116</v>
      </c>
      <c r="K1158" s="31" t="s">
        <v>117</v>
      </c>
      <c r="L1158" s="8" t="s">
        <v>85</v>
      </c>
      <c r="M1158" s="15">
        <v>1</v>
      </c>
      <c r="N1158" s="192"/>
      <c r="O1158" s="180"/>
      <c r="P1158" s="192"/>
      <c r="Q1158" s="192"/>
      <c r="R1158" s="192"/>
      <c r="S1158" s="192"/>
      <c r="T1158" s="180"/>
      <c r="U1158" s="180"/>
      <c r="V1158" s="175"/>
      <c r="W1158" s="192"/>
      <c r="X1158" s="192"/>
      <c r="Y1158" s="175"/>
      <c r="Z1158" s="192"/>
      <c r="AA1158" s="192"/>
      <c r="AB1158" s="175"/>
      <c r="AC1158" s="192"/>
      <c r="AD1158" s="192"/>
      <c r="AE1158" s="192"/>
      <c r="AF1158" s="192"/>
      <c r="AG1158" s="192"/>
      <c r="AH1158" s="168"/>
      <c r="AI1158" s="168"/>
      <c r="AJ1158" s="192"/>
    </row>
    <row r="1159" spans="2:36" ht="68.5" customHeight="1" x14ac:dyDescent="0.3">
      <c r="B1159" s="180"/>
      <c r="C1159" s="180"/>
      <c r="D1159" s="167"/>
      <c r="E1159" s="166"/>
      <c r="F1159" s="166"/>
      <c r="G1159" s="166"/>
      <c r="H1159" s="180"/>
      <c r="I1159" s="180"/>
      <c r="J1159" s="12" t="s">
        <v>213</v>
      </c>
      <c r="K1159" s="31" t="s">
        <v>118</v>
      </c>
      <c r="L1159" s="8" t="s">
        <v>119</v>
      </c>
      <c r="M1159" s="15">
        <v>1</v>
      </c>
      <c r="N1159" s="192"/>
      <c r="O1159" s="180"/>
      <c r="P1159" s="192"/>
      <c r="Q1159" s="192"/>
      <c r="R1159" s="192"/>
      <c r="S1159" s="192"/>
      <c r="T1159" s="180"/>
      <c r="U1159" s="180"/>
      <c r="V1159" s="175"/>
      <c r="W1159" s="192"/>
      <c r="X1159" s="192"/>
      <c r="Y1159" s="175"/>
      <c r="Z1159" s="192"/>
      <c r="AA1159" s="192"/>
      <c r="AB1159" s="175"/>
      <c r="AC1159" s="192"/>
      <c r="AD1159" s="192"/>
      <c r="AE1159" s="192"/>
      <c r="AF1159" s="192"/>
      <c r="AG1159" s="192"/>
      <c r="AH1159" s="168"/>
      <c r="AI1159" s="168"/>
      <c r="AJ1159" s="192"/>
    </row>
    <row r="1160" spans="2:36" ht="68.5" customHeight="1" x14ac:dyDescent="0.3">
      <c r="B1160" s="181"/>
      <c r="C1160" s="181"/>
      <c r="D1160" s="167"/>
      <c r="E1160" s="166"/>
      <c r="F1160" s="182"/>
      <c r="G1160" s="166"/>
      <c r="H1160" s="181"/>
      <c r="I1160" s="181"/>
      <c r="J1160" s="12" t="s">
        <v>120</v>
      </c>
      <c r="K1160" s="31" t="s">
        <v>121</v>
      </c>
      <c r="L1160" s="8" t="s">
        <v>119</v>
      </c>
      <c r="M1160" s="8">
        <v>1</v>
      </c>
      <c r="N1160" s="193"/>
      <c r="O1160" s="181"/>
      <c r="P1160" s="193"/>
      <c r="Q1160" s="193"/>
      <c r="R1160" s="193"/>
      <c r="S1160" s="193"/>
      <c r="T1160" s="181"/>
      <c r="U1160" s="181"/>
      <c r="V1160" s="175"/>
      <c r="W1160" s="193"/>
      <c r="X1160" s="193"/>
      <c r="Y1160" s="175"/>
      <c r="Z1160" s="193"/>
      <c r="AA1160" s="193"/>
      <c r="AB1160" s="175"/>
      <c r="AC1160" s="193"/>
      <c r="AD1160" s="193"/>
      <c r="AE1160" s="193"/>
      <c r="AF1160" s="193"/>
      <c r="AG1160" s="193"/>
      <c r="AH1160" s="168"/>
      <c r="AI1160" s="168"/>
      <c r="AJ1160" s="193"/>
    </row>
    <row r="1161" spans="2:36" ht="131.15" customHeight="1" x14ac:dyDescent="0.3">
      <c r="B1161" s="17" t="s">
        <v>982</v>
      </c>
      <c r="C1161" s="179" t="s">
        <v>962</v>
      </c>
      <c r="D1161" s="17" t="s">
        <v>88</v>
      </c>
      <c r="E1161" s="179" t="s">
        <v>67</v>
      </c>
      <c r="F1161" s="166" t="s">
        <v>134</v>
      </c>
      <c r="G1161" s="166" t="s">
        <v>147</v>
      </c>
      <c r="H1161" s="179" t="s">
        <v>70</v>
      </c>
      <c r="I1161" s="167" t="s">
        <v>79</v>
      </c>
      <c r="J1161" s="52" t="s">
        <v>212</v>
      </c>
      <c r="K1161" s="23" t="s">
        <v>107</v>
      </c>
      <c r="L1161" s="23" t="s">
        <v>86</v>
      </c>
      <c r="M1161" s="23">
        <v>40</v>
      </c>
      <c r="N1161" s="168" t="s">
        <v>108</v>
      </c>
      <c r="O1161" s="179" t="s">
        <v>964</v>
      </c>
      <c r="P1161" s="167" t="s">
        <v>75</v>
      </c>
      <c r="Q1161" s="167" t="s">
        <v>76</v>
      </c>
      <c r="R1161" s="170" t="s">
        <v>77</v>
      </c>
      <c r="S1161" s="170" t="s">
        <v>109</v>
      </c>
      <c r="T1161" s="171">
        <f>Y1161+V1161</f>
        <v>300135</v>
      </c>
      <c r="U1161" s="171">
        <f>+T1161/M1162</f>
        <v>300135</v>
      </c>
      <c r="V1161" s="175">
        <v>255114.75</v>
      </c>
      <c r="W1161" s="173" t="s">
        <v>98</v>
      </c>
      <c r="X1161" s="178" t="s">
        <v>79</v>
      </c>
      <c r="Y1161" s="175">
        <v>45020.25</v>
      </c>
      <c r="Z1161" s="173" t="s">
        <v>98</v>
      </c>
      <c r="AA1161" s="178" t="s">
        <v>79</v>
      </c>
      <c r="AB1161" s="189">
        <v>26098.7</v>
      </c>
      <c r="AC1161" s="168" t="s">
        <v>149</v>
      </c>
      <c r="AD1161" s="189" t="s">
        <v>98</v>
      </c>
      <c r="AE1161" s="175">
        <f>+V1161+Y1161</f>
        <v>300135</v>
      </c>
      <c r="AF1161" s="167" t="s">
        <v>79</v>
      </c>
      <c r="AG1161" s="168" t="s">
        <v>33</v>
      </c>
      <c r="AH1161" s="168" t="s">
        <v>164</v>
      </c>
      <c r="AI1161" s="168" t="s">
        <v>165</v>
      </c>
      <c r="AJ1161" s="203"/>
    </row>
    <row r="1162" spans="2:36" ht="68.5" customHeight="1" x14ac:dyDescent="0.3">
      <c r="B1162" s="17"/>
      <c r="C1162" s="180"/>
      <c r="D1162" s="17"/>
      <c r="E1162" s="180"/>
      <c r="F1162" s="166"/>
      <c r="G1162" s="166"/>
      <c r="H1162" s="180"/>
      <c r="I1162" s="167"/>
      <c r="J1162" s="12" t="s">
        <v>111</v>
      </c>
      <c r="K1162" s="8" t="s">
        <v>112</v>
      </c>
      <c r="L1162" s="8" t="s">
        <v>85</v>
      </c>
      <c r="M1162" s="15">
        <v>1</v>
      </c>
      <c r="N1162" s="168"/>
      <c r="O1162" s="180"/>
      <c r="P1162" s="167"/>
      <c r="Q1162" s="167"/>
      <c r="R1162" s="170"/>
      <c r="S1162" s="170"/>
      <c r="T1162" s="171"/>
      <c r="U1162" s="171"/>
      <c r="V1162" s="175"/>
      <c r="W1162" s="173"/>
      <c r="X1162" s="197"/>
      <c r="Y1162" s="175"/>
      <c r="Z1162" s="173"/>
      <c r="AA1162" s="197"/>
      <c r="AB1162" s="187"/>
      <c r="AC1162" s="168"/>
      <c r="AD1162" s="187"/>
      <c r="AE1162" s="175"/>
      <c r="AF1162" s="167"/>
      <c r="AG1162" s="168"/>
      <c r="AH1162" s="168"/>
      <c r="AI1162" s="168"/>
      <c r="AJ1162" s="204"/>
    </row>
    <row r="1163" spans="2:36" ht="150.65" customHeight="1" x14ac:dyDescent="0.3">
      <c r="B1163" s="17"/>
      <c r="C1163" s="181"/>
      <c r="D1163" s="17"/>
      <c r="E1163" s="181"/>
      <c r="F1163" s="166"/>
      <c r="G1163" s="166"/>
      <c r="H1163" s="181"/>
      <c r="I1163" s="167"/>
      <c r="J1163" s="12" t="s">
        <v>127</v>
      </c>
      <c r="K1163" s="8" t="s">
        <v>128</v>
      </c>
      <c r="L1163" s="8" t="s">
        <v>85</v>
      </c>
      <c r="M1163" s="8">
        <v>150</v>
      </c>
      <c r="N1163" s="168"/>
      <c r="O1163" s="181"/>
      <c r="P1163" s="167"/>
      <c r="Q1163" s="167"/>
      <c r="R1163" s="170"/>
      <c r="S1163" s="170"/>
      <c r="T1163" s="171"/>
      <c r="U1163" s="171"/>
      <c r="V1163" s="175"/>
      <c r="W1163" s="173"/>
      <c r="X1163" s="198"/>
      <c r="Y1163" s="175"/>
      <c r="Z1163" s="173"/>
      <c r="AA1163" s="198"/>
      <c r="AB1163" s="188"/>
      <c r="AC1163" s="168"/>
      <c r="AD1163" s="188"/>
      <c r="AE1163" s="175"/>
      <c r="AF1163" s="167"/>
      <c r="AG1163" s="168"/>
      <c r="AH1163" s="168"/>
      <c r="AI1163" s="168"/>
      <c r="AJ1163" s="205"/>
    </row>
    <row r="1164" spans="2:36" ht="126.65" customHeight="1" x14ac:dyDescent="0.3">
      <c r="B1164" s="179" t="s">
        <v>983</v>
      </c>
      <c r="C1164" s="179" t="s">
        <v>963</v>
      </c>
      <c r="D1164" s="179" t="s">
        <v>66</v>
      </c>
      <c r="E1164" s="179" t="s">
        <v>67</v>
      </c>
      <c r="F1164" s="166" t="s">
        <v>134</v>
      </c>
      <c r="G1164" s="166" t="s">
        <v>147</v>
      </c>
      <c r="H1164" s="179" t="s">
        <v>70</v>
      </c>
      <c r="I1164" s="167" t="s">
        <v>79</v>
      </c>
      <c r="J1164" s="52" t="s">
        <v>212</v>
      </c>
      <c r="K1164" s="23" t="s">
        <v>107</v>
      </c>
      <c r="L1164" s="23" t="s">
        <v>86</v>
      </c>
      <c r="M1164" s="23">
        <v>40</v>
      </c>
      <c r="N1164" s="168" t="s">
        <v>108</v>
      </c>
      <c r="O1164" s="179" t="s">
        <v>964</v>
      </c>
      <c r="P1164" s="167" t="s">
        <v>75</v>
      </c>
      <c r="Q1164" s="167" t="s">
        <v>76</v>
      </c>
      <c r="R1164" s="170" t="s">
        <v>77</v>
      </c>
      <c r="S1164" s="170" t="s">
        <v>109</v>
      </c>
      <c r="T1164" s="171">
        <f>Y1164+V1164</f>
        <v>100045</v>
      </c>
      <c r="U1164" s="171">
        <f>+T1164/M1165</f>
        <v>100045</v>
      </c>
      <c r="V1164" s="175">
        <v>85038.25</v>
      </c>
      <c r="W1164" s="173" t="s">
        <v>98</v>
      </c>
      <c r="X1164" s="178" t="s">
        <v>79</v>
      </c>
      <c r="Y1164" s="175">
        <v>15006.75</v>
      </c>
      <c r="Z1164" s="173" t="s">
        <v>98</v>
      </c>
      <c r="AA1164" s="178" t="s">
        <v>79</v>
      </c>
      <c r="AB1164" s="189">
        <v>8699.57</v>
      </c>
      <c r="AC1164" s="168" t="s">
        <v>149</v>
      </c>
      <c r="AD1164" s="189" t="s">
        <v>98</v>
      </c>
      <c r="AE1164" s="175">
        <f>+V1164+Y1164</f>
        <v>100045</v>
      </c>
      <c r="AF1164" s="167" t="s">
        <v>79</v>
      </c>
      <c r="AG1164" s="168" t="s">
        <v>33</v>
      </c>
      <c r="AH1164" s="168" t="s">
        <v>253</v>
      </c>
      <c r="AI1164" s="168" t="s">
        <v>257</v>
      </c>
      <c r="AJ1164" s="203"/>
    </row>
    <row r="1165" spans="2:36" ht="68.5" customHeight="1" x14ac:dyDescent="0.3">
      <c r="B1165" s="180"/>
      <c r="C1165" s="180"/>
      <c r="D1165" s="180"/>
      <c r="E1165" s="180"/>
      <c r="F1165" s="166"/>
      <c r="G1165" s="166"/>
      <c r="H1165" s="180"/>
      <c r="I1165" s="167"/>
      <c r="J1165" s="12" t="s">
        <v>111</v>
      </c>
      <c r="K1165" s="8" t="s">
        <v>112</v>
      </c>
      <c r="L1165" s="8" t="s">
        <v>85</v>
      </c>
      <c r="M1165" s="8">
        <v>1</v>
      </c>
      <c r="N1165" s="168"/>
      <c r="O1165" s="180"/>
      <c r="P1165" s="167"/>
      <c r="Q1165" s="167"/>
      <c r="R1165" s="170"/>
      <c r="S1165" s="170"/>
      <c r="T1165" s="171"/>
      <c r="U1165" s="171"/>
      <c r="V1165" s="175"/>
      <c r="W1165" s="173"/>
      <c r="X1165" s="197"/>
      <c r="Y1165" s="175"/>
      <c r="Z1165" s="173"/>
      <c r="AA1165" s="197"/>
      <c r="AB1165" s="187"/>
      <c r="AC1165" s="168"/>
      <c r="AD1165" s="187"/>
      <c r="AE1165" s="175"/>
      <c r="AF1165" s="167"/>
      <c r="AG1165" s="168"/>
      <c r="AH1165" s="168"/>
      <c r="AI1165" s="168"/>
      <c r="AJ1165" s="204"/>
    </row>
    <row r="1166" spans="2:36" ht="143.5" customHeight="1" x14ac:dyDescent="0.3">
      <c r="B1166" s="181"/>
      <c r="C1166" s="181"/>
      <c r="D1166" s="181"/>
      <c r="E1166" s="181"/>
      <c r="F1166" s="166"/>
      <c r="G1166" s="166"/>
      <c r="H1166" s="181"/>
      <c r="I1166" s="167"/>
      <c r="J1166" s="12" t="s">
        <v>127</v>
      </c>
      <c r="K1166" s="8" t="s">
        <v>128</v>
      </c>
      <c r="L1166" s="8" t="s">
        <v>85</v>
      </c>
      <c r="M1166" s="53">
        <v>50</v>
      </c>
      <c r="N1166" s="168"/>
      <c r="O1166" s="181"/>
      <c r="P1166" s="167"/>
      <c r="Q1166" s="167"/>
      <c r="R1166" s="170"/>
      <c r="S1166" s="170"/>
      <c r="T1166" s="171"/>
      <c r="U1166" s="171"/>
      <c r="V1166" s="175"/>
      <c r="W1166" s="173"/>
      <c r="X1166" s="198"/>
      <c r="Y1166" s="175"/>
      <c r="Z1166" s="173"/>
      <c r="AA1166" s="198"/>
      <c r="AB1166" s="188"/>
      <c r="AC1166" s="168"/>
      <c r="AD1166" s="188"/>
      <c r="AE1166" s="175"/>
      <c r="AF1166" s="167"/>
      <c r="AG1166" s="168"/>
      <c r="AH1166" s="168"/>
      <c r="AI1166" s="168"/>
      <c r="AJ1166" s="205"/>
    </row>
    <row r="1167" spans="2:36" ht="68.5" customHeight="1" x14ac:dyDescent="0.3">
      <c r="B1167" s="179" t="s">
        <v>984</v>
      </c>
      <c r="C1167" s="179" t="s">
        <v>961</v>
      </c>
      <c r="D1167" s="179" t="s">
        <v>66</v>
      </c>
      <c r="E1167" s="184" t="s">
        <v>67</v>
      </c>
      <c r="F1167" s="184" t="s">
        <v>132</v>
      </c>
      <c r="G1167" s="166" t="s">
        <v>69</v>
      </c>
      <c r="H1167" s="179" t="s">
        <v>70</v>
      </c>
      <c r="I1167" s="179" t="s">
        <v>98</v>
      </c>
      <c r="J1167" s="12" t="s">
        <v>113</v>
      </c>
      <c r="K1167" s="31" t="s">
        <v>114</v>
      </c>
      <c r="L1167" s="8" t="s">
        <v>115</v>
      </c>
      <c r="M1167" s="15">
        <v>2</v>
      </c>
      <c r="N1167" s="191" t="s">
        <v>108</v>
      </c>
      <c r="O1167" s="179" t="s">
        <v>344</v>
      </c>
      <c r="P1167" s="191" t="s">
        <v>75</v>
      </c>
      <c r="Q1167" s="191" t="s">
        <v>76</v>
      </c>
      <c r="R1167" s="191" t="s">
        <v>77</v>
      </c>
      <c r="S1167" s="191" t="s">
        <v>109</v>
      </c>
      <c r="T1167" s="353">
        <f>+V1167+Y1167</f>
        <v>149800</v>
      </c>
      <c r="U1167" s="179">
        <f>+T1167/M1168</f>
        <v>149800</v>
      </c>
      <c r="V1167" s="175">
        <v>127330</v>
      </c>
      <c r="W1167" s="191" t="s">
        <v>98</v>
      </c>
      <c r="X1167" s="191" t="s">
        <v>98</v>
      </c>
      <c r="Y1167" s="175">
        <v>22470</v>
      </c>
      <c r="Z1167" s="191" t="s">
        <v>98</v>
      </c>
      <c r="AA1167" s="191" t="s">
        <v>98</v>
      </c>
      <c r="AB1167" s="175">
        <v>13026.09</v>
      </c>
      <c r="AC1167" s="191" t="s">
        <v>80</v>
      </c>
      <c r="AD1167" s="191" t="s">
        <v>98</v>
      </c>
      <c r="AE1167" s="189">
        <f>+V1167+Y1167</f>
        <v>149800</v>
      </c>
      <c r="AF1167" s="191" t="s">
        <v>98</v>
      </c>
      <c r="AG1167" s="191" t="s">
        <v>33</v>
      </c>
      <c r="AH1167" s="168" t="s">
        <v>164</v>
      </c>
      <c r="AI1167" s="168" t="s">
        <v>165</v>
      </c>
      <c r="AJ1167" s="191"/>
    </row>
    <row r="1168" spans="2:36" ht="68.5" customHeight="1" x14ac:dyDescent="0.3">
      <c r="B1168" s="180"/>
      <c r="C1168" s="180"/>
      <c r="D1168" s="180"/>
      <c r="E1168" s="166"/>
      <c r="F1168" s="166"/>
      <c r="G1168" s="166"/>
      <c r="H1168" s="180"/>
      <c r="I1168" s="180"/>
      <c r="J1168" s="12" t="s">
        <v>116</v>
      </c>
      <c r="K1168" s="31" t="s">
        <v>117</v>
      </c>
      <c r="L1168" s="8" t="s">
        <v>85</v>
      </c>
      <c r="M1168" s="15">
        <v>1</v>
      </c>
      <c r="N1168" s="192"/>
      <c r="O1168" s="180"/>
      <c r="P1168" s="192"/>
      <c r="Q1168" s="192"/>
      <c r="R1168" s="192"/>
      <c r="S1168" s="192"/>
      <c r="T1168" s="180"/>
      <c r="U1168" s="180"/>
      <c r="V1168" s="175"/>
      <c r="W1168" s="192"/>
      <c r="X1168" s="192"/>
      <c r="Y1168" s="175"/>
      <c r="Z1168" s="192"/>
      <c r="AA1168" s="192"/>
      <c r="AB1168" s="175"/>
      <c r="AC1168" s="192"/>
      <c r="AD1168" s="192"/>
      <c r="AE1168" s="192"/>
      <c r="AF1168" s="192"/>
      <c r="AG1168" s="192"/>
      <c r="AH1168" s="168"/>
      <c r="AI1168" s="168"/>
      <c r="AJ1168" s="192"/>
    </row>
    <row r="1169" spans="2:36" ht="68.5" customHeight="1" x14ac:dyDescent="0.3">
      <c r="B1169" s="180"/>
      <c r="C1169" s="180"/>
      <c r="D1169" s="180"/>
      <c r="E1169" s="166"/>
      <c r="F1169" s="166"/>
      <c r="G1169" s="166"/>
      <c r="H1169" s="180"/>
      <c r="I1169" s="180"/>
      <c r="J1169" s="12" t="s">
        <v>213</v>
      </c>
      <c r="K1169" s="31" t="s">
        <v>118</v>
      </c>
      <c r="L1169" s="8" t="s">
        <v>119</v>
      </c>
      <c r="M1169" s="15">
        <v>1</v>
      </c>
      <c r="N1169" s="192"/>
      <c r="O1169" s="180"/>
      <c r="P1169" s="192"/>
      <c r="Q1169" s="192"/>
      <c r="R1169" s="192"/>
      <c r="S1169" s="192"/>
      <c r="T1169" s="180"/>
      <c r="U1169" s="180"/>
      <c r="V1169" s="175"/>
      <c r="W1169" s="192"/>
      <c r="X1169" s="192"/>
      <c r="Y1169" s="175"/>
      <c r="Z1169" s="192"/>
      <c r="AA1169" s="192"/>
      <c r="AB1169" s="175"/>
      <c r="AC1169" s="192"/>
      <c r="AD1169" s="192"/>
      <c r="AE1169" s="192"/>
      <c r="AF1169" s="192"/>
      <c r="AG1169" s="192"/>
      <c r="AH1169" s="168"/>
      <c r="AI1169" s="168"/>
      <c r="AJ1169" s="192"/>
    </row>
    <row r="1170" spans="2:36" ht="68.5" customHeight="1" x14ac:dyDescent="0.3">
      <c r="B1170" s="181"/>
      <c r="C1170" s="181"/>
      <c r="D1170" s="181"/>
      <c r="E1170" s="166"/>
      <c r="F1170" s="182"/>
      <c r="G1170" s="166"/>
      <c r="H1170" s="181"/>
      <c r="I1170" s="181"/>
      <c r="J1170" s="12" t="s">
        <v>120</v>
      </c>
      <c r="K1170" s="31" t="s">
        <v>121</v>
      </c>
      <c r="L1170" s="8" t="s">
        <v>119</v>
      </c>
      <c r="M1170" s="8">
        <v>1</v>
      </c>
      <c r="N1170" s="193"/>
      <c r="O1170" s="181"/>
      <c r="P1170" s="193"/>
      <c r="Q1170" s="193"/>
      <c r="R1170" s="193"/>
      <c r="S1170" s="193"/>
      <c r="T1170" s="181"/>
      <c r="U1170" s="181"/>
      <c r="V1170" s="175"/>
      <c r="W1170" s="193"/>
      <c r="X1170" s="193"/>
      <c r="Y1170" s="175"/>
      <c r="Z1170" s="193"/>
      <c r="AA1170" s="193"/>
      <c r="AB1170" s="175"/>
      <c r="AC1170" s="193"/>
      <c r="AD1170" s="193"/>
      <c r="AE1170" s="193"/>
      <c r="AF1170" s="193"/>
      <c r="AG1170" s="193"/>
      <c r="AH1170" s="168"/>
      <c r="AI1170" s="168"/>
      <c r="AJ1170" s="193"/>
    </row>
    <row r="1171" spans="2:36" ht="133.5" customHeight="1" x14ac:dyDescent="0.3">
      <c r="B1171" s="179" t="s">
        <v>985</v>
      </c>
      <c r="C1171" s="179" t="s">
        <v>963</v>
      </c>
      <c r="D1171" s="179" t="s">
        <v>66</v>
      </c>
      <c r="E1171" s="179" t="s">
        <v>67</v>
      </c>
      <c r="F1171" s="166" t="s">
        <v>134</v>
      </c>
      <c r="G1171" s="166" t="s">
        <v>147</v>
      </c>
      <c r="H1171" s="179" t="s">
        <v>70</v>
      </c>
      <c r="I1171" s="167" t="s">
        <v>79</v>
      </c>
      <c r="J1171" s="52" t="s">
        <v>212</v>
      </c>
      <c r="K1171" s="23" t="s">
        <v>107</v>
      </c>
      <c r="L1171" s="23" t="s">
        <v>86</v>
      </c>
      <c r="M1171" s="23">
        <v>40</v>
      </c>
      <c r="N1171" s="168" t="s">
        <v>108</v>
      </c>
      <c r="O1171" s="179" t="s">
        <v>964</v>
      </c>
      <c r="P1171" s="167" t="s">
        <v>75</v>
      </c>
      <c r="Q1171" s="167" t="s">
        <v>76</v>
      </c>
      <c r="R1171" s="170" t="s">
        <v>77</v>
      </c>
      <c r="S1171" s="170" t="s">
        <v>109</v>
      </c>
      <c r="T1171" s="171">
        <f>Y1171+V1171</f>
        <v>100045</v>
      </c>
      <c r="U1171" s="171">
        <f>+T1171/M1172</f>
        <v>100045</v>
      </c>
      <c r="V1171" s="175">
        <v>85038.25</v>
      </c>
      <c r="W1171" s="173" t="s">
        <v>98</v>
      </c>
      <c r="X1171" s="178" t="s">
        <v>79</v>
      </c>
      <c r="Y1171" s="175">
        <v>15006.75</v>
      </c>
      <c r="Z1171" s="173" t="s">
        <v>98</v>
      </c>
      <c r="AA1171" s="178" t="s">
        <v>79</v>
      </c>
      <c r="AB1171" s="189">
        <v>8699.57</v>
      </c>
      <c r="AC1171" s="168" t="s">
        <v>149</v>
      </c>
      <c r="AD1171" s="189" t="s">
        <v>98</v>
      </c>
      <c r="AE1171" s="175">
        <f>+V1171+Y1171</f>
        <v>100045</v>
      </c>
      <c r="AF1171" s="167" t="s">
        <v>79</v>
      </c>
      <c r="AG1171" s="168" t="s">
        <v>33</v>
      </c>
      <c r="AH1171" s="168" t="s">
        <v>253</v>
      </c>
      <c r="AI1171" s="168" t="s">
        <v>257</v>
      </c>
      <c r="AJ1171" s="203"/>
    </row>
    <row r="1172" spans="2:36" ht="68.5" customHeight="1" x14ac:dyDescent="0.3">
      <c r="B1172" s="180"/>
      <c r="C1172" s="180"/>
      <c r="D1172" s="180"/>
      <c r="E1172" s="180"/>
      <c r="F1172" s="166"/>
      <c r="G1172" s="166"/>
      <c r="H1172" s="180"/>
      <c r="I1172" s="167"/>
      <c r="J1172" s="12" t="s">
        <v>111</v>
      </c>
      <c r="K1172" s="8" t="s">
        <v>112</v>
      </c>
      <c r="L1172" s="8" t="s">
        <v>85</v>
      </c>
      <c r="M1172" s="8">
        <v>1</v>
      </c>
      <c r="N1172" s="168"/>
      <c r="O1172" s="180"/>
      <c r="P1172" s="167"/>
      <c r="Q1172" s="167"/>
      <c r="R1172" s="170"/>
      <c r="S1172" s="170"/>
      <c r="T1172" s="171"/>
      <c r="U1172" s="171"/>
      <c r="V1172" s="175"/>
      <c r="W1172" s="173"/>
      <c r="X1172" s="197"/>
      <c r="Y1172" s="175"/>
      <c r="Z1172" s="173"/>
      <c r="AA1172" s="197"/>
      <c r="AB1172" s="187"/>
      <c r="AC1172" s="168"/>
      <c r="AD1172" s="187"/>
      <c r="AE1172" s="175"/>
      <c r="AF1172" s="167"/>
      <c r="AG1172" s="168"/>
      <c r="AH1172" s="168"/>
      <c r="AI1172" s="168"/>
      <c r="AJ1172" s="204"/>
    </row>
    <row r="1173" spans="2:36" ht="145.5" customHeight="1" x14ac:dyDescent="0.3">
      <c r="B1173" s="181"/>
      <c r="C1173" s="181"/>
      <c r="D1173" s="181"/>
      <c r="E1173" s="181"/>
      <c r="F1173" s="166"/>
      <c r="G1173" s="166"/>
      <c r="H1173" s="181"/>
      <c r="I1173" s="167"/>
      <c r="J1173" s="12" t="s">
        <v>127</v>
      </c>
      <c r="K1173" s="8" t="s">
        <v>128</v>
      </c>
      <c r="L1173" s="8" t="s">
        <v>85</v>
      </c>
      <c r="M1173" s="53">
        <v>50</v>
      </c>
      <c r="N1173" s="168"/>
      <c r="O1173" s="181"/>
      <c r="P1173" s="167"/>
      <c r="Q1173" s="167"/>
      <c r="R1173" s="170"/>
      <c r="S1173" s="170"/>
      <c r="T1173" s="171"/>
      <c r="U1173" s="171"/>
      <c r="V1173" s="175"/>
      <c r="W1173" s="173"/>
      <c r="X1173" s="198"/>
      <c r="Y1173" s="175"/>
      <c r="Z1173" s="173"/>
      <c r="AA1173" s="198"/>
      <c r="AB1173" s="188"/>
      <c r="AC1173" s="168"/>
      <c r="AD1173" s="188"/>
      <c r="AE1173" s="175"/>
      <c r="AF1173" s="167"/>
      <c r="AG1173" s="168"/>
      <c r="AH1173" s="168"/>
      <c r="AI1173" s="168"/>
      <c r="AJ1173" s="205"/>
    </row>
    <row r="1174" spans="2:36" ht="124" customHeight="1" x14ac:dyDescent="0.3">
      <c r="B1174" s="179" t="s">
        <v>986</v>
      </c>
      <c r="C1174" s="179" t="s">
        <v>963</v>
      </c>
      <c r="D1174" s="179" t="s">
        <v>66</v>
      </c>
      <c r="E1174" s="179" t="s">
        <v>67</v>
      </c>
      <c r="F1174" s="166" t="s">
        <v>134</v>
      </c>
      <c r="G1174" s="166" t="s">
        <v>147</v>
      </c>
      <c r="H1174" s="179" t="s">
        <v>70</v>
      </c>
      <c r="I1174" s="167" t="s">
        <v>79</v>
      </c>
      <c r="J1174" s="52" t="s">
        <v>212</v>
      </c>
      <c r="K1174" s="23" t="s">
        <v>107</v>
      </c>
      <c r="L1174" s="23" t="s">
        <v>86</v>
      </c>
      <c r="M1174" s="23">
        <v>40</v>
      </c>
      <c r="N1174" s="168" t="s">
        <v>108</v>
      </c>
      <c r="O1174" s="179" t="s">
        <v>964</v>
      </c>
      <c r="P1174" s="167" t="s">
        <v>75</v>
      </c>
      <c r="Q1174" s="167" t="s">
        <v>76</v>
      </c>
      <c r="R1174" s="170" t="s">
        <v>77</v>
      </c>
      <c r="S1174" s="170" t="s">
        <v>109</v>
      </c>
      <c r="T1174" s="171">
        <f>Y1174+V1174</f>
        <v>100045</v>
      </c>
      <c r="U1174" s="171">
        <f>+T1174/M1175</f>
        <v>100045</v>
      </c>
      <c r="V1174" s="175">
        <v>85038.25</v>
      </c>
      <c r="W1174" s="173" t="s">
        <v>98</v>
      </c>
      <c r="X1174" s="178" t="s">
        <v>79</v>
      </c>
      <c r="Y1174" s="175">
        <v>15006.75</v>
      </c>
      <c r="Z1174" s="173" t="s">
        <v>98</v>
      </c>
      <c r="AA1174" s="178" t="s">
        <v>79</v>
      </c>
      <c r="AB1174" s="189">
        <v>8699.56</v>
      </c>
      <c r="AC1174" s="168" t="s">
        <v>149</v>
      </c>
      <c r="AD1174" s="189" t="s">
        <v>98</v>
      </c>
      <c r="AE1174" s="175">
        <f>+V1174+Y1174</f>
        <v>100045</v>
      </c>
      <c r="AF1174" s="167" t="s">
        <v>79</v>
      </c>
      <c r="AG1174" s="168" t="s">
        <v>33</v>
      </c>
      <c r="AH1174" s="168" t="s">
        <v>170</v>
      </c>
      <c r="AI1174" s="168" t="s">
        <v>171</v>
      </c>
      <c r="AJ1174" s="203"/>
    </row>
    <row r="1175" spans="2:36" ht="68.5" customHeight="1" x14ac:dyDescent="0.3">
      <c r="B1175" s="180"/>
      <c r="C1175" s="180"/>
      <c r="D1175" s="180"/>
      <c r="E1175" s="180"/>
      <c r="F1175" s="166"/>
      <c r="G1175" s="166"/>
      <c r="H1175" s="180"/>
      <c r="I1175" s="167"/>
      <c r="J1175" s="12" t="s">
        <v>111</v>
      </c>
      <c r="K1175" s="8" t="s">
        <v>112</v>
      </c>
      <c r="L1175" s="8" t="s">
        <v>85</v>
      </c>
      <c r="M1175" s="8">
        <v>1</v>
      </c>
      <c r="N1175" s="168"/>
      <c r="O1175" s="180"/>
      <c r="P1175" s="167"/>
      <c r="Q1175" s="167"/>
      <c r="R1175" s="170"/>
      <c r="S1175" s="170"/>
      <c r="T1175" s="171"/>
      <c r="U1175" s="171"/>
      <c r="V1175" s="175"/>
      <c r="W1175" s="173"/>
      <c r="X1175" s="197"/>
      <c r="Y1175" s="175"/>
      <c r="Z1175" s="173"/>
      <c r="AA1175" s="197"/>
      <c r="AB1175" s="187"/>
      <c r="AC1175" s="168"/>
      <c r="AD1175" s="187"/>
      <c r="AE1175" s="175"/>
      <c r="AF1175" s="167"/>
      <c r="AG1175" s="168"/>
      <c r="AH1175" s="168"/>
      <c r="AI1175" s="168"/>
      <c r="AJ1175" s="204"/>
    </row>
    <row r="1176" spans="2:36" ht="140.5" customHeight="1" x14ac:dyDescent="0.3">
      <c r="B1176" s="181"/>
      <c r="C1176" s="181"/>
      <c r="D1176" s="181"/>
      <c r="E1176" s="181"/>
      <c r="F1176" s="166"/>
      <c r="G1176" s="166"/>
      <c r="H1176" s="181"/>
      <c r="I1176" s="167"/>
      <c r="J1176" s="12" t="s">
        <v>127</v>
      </c>
      <c r="K1176" s="8" t="s">
        <v>128</v>
      </c>
      <c r="L1176" s="8" t="s">
        <v>85</v>
      </c>
      <c r="M1176" s="53">
        <v>50</v>
      </c>
      <c r="N1176" s="168"/>
      <c r="O1176" s="181"/>
      <c r="P1176" s="167"/>
      <c r="Q1176" s="167"/>
      <c r="R1176" s="170"/>
      <c r="S1176" s="170"/>
      <c r="T1176" s="171"/>
      <c r="U1176" s="171"/>
      <c r="V1176" s="175"/>
      <c r="W1176" s="173"/>
      <c r="X1176" s="198"/>
      <c r="Y1176" s="175"/>
      <c r="Z1176" s="173"/>
      <c r="AA1176" s="198"/>
      <c r="AB1176" s="188"/>
      <c r="AC1176" s="168"/>
      <c r="AD1176" s="188"/>
      <c r="AE1176" s="175"/>
      <c r="AF1176" s="167"/>
      <c r="AG1176" s="168"/>
      <c r="AH1176" s="168"/>
      <c r="AI1176" s="168"/>
      <c r="AJ1176" s="205"/>
    </row>
    <row r="1177" spans="2:36" ht="68.5" customHeight="1" x14ac:dyDescent="0.3">
      <c r="B1177" s="179" t="s">
        <v>987</v>
      </c>
      <c r="C1177" s="179" t="s">
        <v>963</v>
      </c>
      <c r="D1177" s="179" t="s">
        <v>66</v>
      </c>
      <c r="E1177" s="179" t="s">
        <v>67</v>
      </c>
      <c r="F1177" s="166" t="s">
        <v>134</v>
      </c>
      <c r="G1177" s="166" t="s">
        <v>147</v>
      </c>
      <c r="H1177" s="179" t="s">
        <v>70</v>
      </c>
      <c r="I1177" s="167" t="s">
        <v>79</v>
      </c>
      <c r="J1177" s="52" t="s">
        <v>212</v>
      </c>
      <c r="K1177" s="23" t="s">
        <v>107</v>
      </c>
      <c r="L1177" s="23" t="s">
        <v>86</v>
      </c>
      <c r="M1177" s="23">
        <v>40</v>
      </c>
      <c r="N1177" s="168" t="s">
        <v>108</v>
      </c>
      <c r="O1177" s="179" t="s">
        <v>964</v>
      </c>
      <c r="P1177" s="167" t="s">
        <v>75</v>
      </c>
      <c r="Q1177" s="167" t="s">
        <v>76</v>
      </c>
      <c r="R1177" s="170" t="s">
        <v>77</v>
      </c>
      <c r="S1177" s="170" t="s">
        <v>109</v>
      </c>
      <c r="T1177" s="171">
        <f>Y1177+V1177</f>
        <v>100045</v>
      </c>
      <c r="U1177" s="171">
        <f>+T1177/M1178</f>
        <v>100045</v>
      </c>
      <c r="V1177" s="175">
        <v>85038.25</v>
      </c>
      <c r="W1177" s="173" t="s">
        <v>98</v>
      </c>
      <c r="X1177" s="178" t="s">
        <v>79</v>
      </c>
      <c r="Y1177" s="175">
        <v>15006.75</v>
      </c>
      <c r="Z1177" s="173" t="s">
        <v>98</v>
      </c>
      <c r="AA1177" s="178" t="s">
        <v>79</v>
      </c>
      <c r="AB1177" s="189">
        <v>8699.56</v>
      </c>
      <c r="AC1177" s="168" t="s">
        <v>149</v>
      </c>
      <c r="AD1177" s="189" t="s">
        <v>98</v>
      </c>
      <c r="AE1177" s="175">
        <f>+V1177+Y1177</f>
        <v>100045</v>
      </c>
      <c r="AF1177" s="167" t="s">
        <v>79</v>
      </c>
      <c r="AG1177" s="168" t="s">
        <v>33</v>
      </c>
      <c r="AH1177" s="168" t="s">
        <v>419</v>
      </c>
      <c r="AI1177" s="168" t="s">
        <v>529</v>
      </c>
      <c r="AJ1177" s="203"/>
    </row>
    <row r="1178" spans="2:36" ht="68.5" customHeight="1" x14ac:dyDescent="0.3">
      <c r="B1178" s="180"/>
      <c r="C1178" s="180"/>
      <c r="D1178" s="180"/>
      <c r="E1178" s="180"/>
      <c r="F1178" s="166"/>
      <c r="G1178" s="166"/>
      <c r="H1178" s="180"/>
      <c r="I1178" s="167"/>
      <c r="J1178" s="12" t="s">
        <v>111</v>
      </c>
      <c r="K1178" s="8" t="s">
        <v>112</v>
      </c>
      <c r="L1178" s="8" t="s">
        <v>85</v>
      </c>
      <c r="M1178" s="8">
        <v>1</v>
      </c>
      <c r="N1178" s="168"/>
      <c r="O1178" s="180"/>
      <c r="P1178" s="167"/>
      <c r="Q1178" s="167"/>
      <c r="R1178" s="170"/>
      <c r="S1178" s="170"/>
      <c r="T1178" s="171"/>
      <c r="U1178" s="171"/>
      <c r="V1178" s="175"/>
      <c r="W1178" s="173"/>
      <c r="X1178" s="197"/>
      <c r="Y1178" s="175"/>
      <c r="Z1178" s="173"/>
      <c r="AA1178" s="197"/>
      <c r="AB1178" s="187"/>
      <c r="AC1178" s="168"/>
      <c r="AD1178" s="187"/>
      <c r="AE1178" s="175"/>
      <c r="AF1178" s="167"/>
      <c r="AG1178" s="168"/>
      <c r="AH1178" s="168"/>
      <c r="AI1178" s="168"/>
      <c r="AJ1178" s="204"/>
    </row>
    <row r="1179" spans="2:36" ht="156" customHeight="1" x14ac:dyDescent="0.3">
      <c r="B1179" s="181"/>
      <c r="C1179" s="181"/>
      <c r="D1179" s="181"/>
      <c r="E1179" s="181"/>
      <c r="F1179" s="166"/>
      <c r="G1179" s="166"/>
      <c r="H1179" s="181"/>
      <c r="I1179" s="167"/>
      <c r="J1179" s="12" t="s">
        <v>127</v>
      </c>
      <c r="K1179" s="8" t="s">
        <v>128</v>
      </c>
      <c r="L1179" s="8" t="s">
        <v>85</v>
      </c>
      <c r="M1179" s="53">
        <v>50</v>
      </c>
      <c r="N1179" s="168"/>
      <c r="O1179" s="181"/>
      <c r="P1179" s="167"/>
      <c r="Q1179" s="167"/>
      <c r="R1179" s="170"/>
      <c r="S1179" s="170"/>
      <c r="T1179" s="171"/>
      <c r="U1179" s="171"/>
      <c r="V1179" s="175"/>
      <c r="W1179" s="173"/>
      <c r="X1179" s="198"/>
      <c r="Y1179" s="175"/>
      <c r="Z1179" s="173"/>
      <c r="AA1179" s="198"/>
      <c r="AB1179" s="188"/>
      <c r="AC1179" s="168"/>
      <c r="AD1179" s="188"/>
      <c r="AE1179" s="175"/>
      <c r="AF1179" s="167"/>
      <c r="AG1179" s="168"/>
      <c r="AH1179" s="168"/>
      <c r="AI1179" s="168"/>
      <c r="AJ1179" s="205"/>
    </row>
    <row r="1180" spans="2:36" ht="68.5" customHeight="1" x14ac:dyDescent="0.3">
      <c r="B1180" s="167" t="s">
        <v>731</v>
      </c>
      <c r="C1180" s="167" t="s">
        <v>762</v>
      </c>
      <c r="D1180" s="167" t="s">
        <v>66</v>
      </c>
      <c r="E1180" s="166" t="s">
        <v>802</v>
      </c>
      <c r="F1180" s="166" t="s">
        <v>134</v>
      </c>
      <c r="G1180" s="166" t="s">
        <v>739</v>
      </c>
      <c r="H1180" s="179" t="s">
        <v>70</v>
      </c>
      <c r="I1180" s="167" t="s">
        <v>98</v>
      </c>
      <c r="J1180" s="283" t="s">
        <v>127</v>
      </c>
      <c r="K1180" s="218" t="s">
        <v>669</v>
      </c>
      <c r="L1180" s="218" t="s">
        <v>742</v>
      </c>
      <c r="M1180" s="167">
        <v>55</v>
      </c>
      <c r="N1180" s="236" t="s">
        <v>743</v>
      </c>
      <c r="O1180" s="166" t="s">
        <v>744</v>
      </c>
      <c r="P1180" s="179" t="s">
        <v>75</v>
      </c>
      <c r="Q1180" s="179" t="s">
        <v>76</v>
      </c>
      <c r="R1180" s="179" t="s">
        <v>77</v>
      </c>
      <c r="S1180" s="167" t="s">
        <v>109</v>
      </c>
      <c r="T1180" s="186">
        <f>+V1180+Y1180</f>
        <v>117699.96</v>
      </c>
      <c r="U1180" s="186">
        <f>+T1180/3</f>
        <v>39233.32</v>
      </c>
      <c r="V1180" s="190">
        <v>100044.96</v>
      </c>
      <c r="W1180" s="168" t="s">
        <v>98</v>
      </c>
      <c r="X1180" s="168" t="s">
        <v>98</v>
      </c>
      <c r="Y1180" s="340">
        <v>17655</v>
      </c>
      <c r="Z1180" s="168" t="s">
        <v>98</v>
      </c>
      <c r="AA1180" s="168" t="s">
        <v>98</v>
      </c>
      <c r="AB1180" s="340">
        <v>9543.24</v>
      </c>
      <c r="AC1180" s="168" t="s">
        <v>149</v>
      </c>
      <c r="AD1180" s="168" t="s">
        <v>98</v>
      </c>
      <c r="AE1180" s="190">
        <f>+V1180+Y1180</f>
        <v>117699.96</v>
      </c>
      <c r="AF1180" s="167" t="s">
        <v>98</v>
      </c>
      <c r="AG1180" s="168" t="s">
        <v>33</v>
      </c>
      <c r="AH1180" s="236" t="s">
        <v>161</v>
      </c>
      <c r="AI1180" s="168" t="s">
        <v>162</v>
      </c>
      <c r="AJ1180" s="167"/>
    </row>
    <row r="1181" spans="2:36" ht="68.5" customHeight="1" x14ac:dyDescent="0.3">
      <c r="B1181" s="167"/>
      <c r="C1181" s="167"/>
      <c r="D1181" s="167"/>
      <c r="E1181" s="166"/>
      <c r="F1181" s="166"/>
      <c r="G1181" s="166"/>
      <c r="H1181" s="180"/>
      <c r="I1181" s="167"/>
      <c r="J1181" s="283"/>
      <c r="K1181" s="218"/>
      <c r="L1181" s="218"/>
      <c r="M1181" s="167"/>
      <c r="N1181" s="236"/>
      <c r="O1181" s="166"/>
      <c r="P1181" s="180"/>
      <c r="Q1181" s="180"/>
      <c r="R1181" s="180"/>
      <c r="S1181" s="167"/>
      <c r="T1181" s="167"/>
      <c r="U1181" s="186"/>
      <c r="V1181" s="190"/>
      <c r="W1181" s="168"/>
      <c r="X1181" s="168"/>
      <c r="Y1181" s="340"/>
      <c r="Z1181" s="168"/>
      <c r="AA1181" s="168"/>
      <c r="AB1181" s="340"/>
      <c r="AC1181" s="168"/>
      <c r="AD1181" s="168"/>
      <c r="AE1181" s="168"/>
      <c r="AF1181" s="167"/>
      <c r="AG1181" s="168"/>
      <c r="AH1181" s="236"/>
      <c r="AI1181" s="168"/>
      <c r="AJ1181" s="167"/>
    </row>
    <row r="1182" spans="2:36" ht="24" customHeight="1" x14ac:dyDescent="0.3">
      <c r="B1182" s="167"/>
      <c r="C1182" s="167"/>
      <c r="D1182" s="167"/>
      <c r="E1182" s="166"/>
      <c r="F1182" s="166"/>
      <c r="G1182" s="166"/>
      <c r="H1182" s="181"/>
      <c r="I1182" s="167"/>
      <c r="J1182" s="283"/>
      <c r="K1182" s="218"/>
      <c r="L1182" s="218"/>
      <c r="M1182" s="167"/>
      <c r="N1182" s="236"/>
      <c r="O1182" s="166"/>
      <c r="P1182" s="181"/>
      <c r="Q1182" s="181"/>
      <c r="R1182" s="181"/>
      <c r="S1182" s="167"/>
      <c r="T1182" s="167"/>
      <c r="U1182" s="186"/>
      <c r="V1182" s="190"/>
      <c r="W1182" s="168"/>
      <c r="X1182" s="168"/>
      <c r="Y1182" s="340"/>
      <c r="Z1182" s="168"/>
      <c r="AA1182" s="168"/>
      <c r="AB1182" s="340"/>
      <c r="AC1182" s="168"/>
      <c r="AD1182" s="168"/>
      <c r="AE1182" s="168"/>
      <c r="AF1182" s="167"/>
      <c r="AG1182" s="168"/>
      <c r="AH1182" s="236"/>
      <c r="AI1182" s="168"/>
      <c r="AJ1182" s="167"/>
    </row>
    <row r="1183" spans="2:36" ht="122.5" customHeight="1" x14ac:dyDescent="0.3">
      <c r="B1183" s="167" t="s">
        <v>732</v>
      </c>
      <c r="C1183" s="167" t="s">
        <v>763</v>
      </c>
      <c r="D1183" s="167" t="s">
        <v>66</v>
      </c>
      <c r="E1183" s="166" t="s">
        <v>67</v>
      </c>
      <c r="F1183" s="169" t="s">
        <v>134</v>
      </c>
      <c r="G1183" s="185" t="s">
        <v>795</v>
      </c>
      <c r="H1183" s="179" t="s">
        <v>70</v>
      </c>
      <c r="I1183" s="167" t="s">
        <v>98</v>
      </c>
      <c r="J1183" s="12" t="s">
        <v>745</v>
      </c>
      <c r="K1183" s="68" t="s">
        <v>746</v>
      </c>
      <c r="L1183" s="73" t="s">
        <v>747</v>
      </c>
      <c r="M1183" s="8">
        <v>40</v>
      </c>
      <c r="N1183" s="168" t="s">
        <v>743</v>
      </c>
      <c r="O1183" s="166" t="s">
        <v>796</v>
      </c>
      <c r="P1183" s="179" t="s">
        <v>75</v>
      </c>
      <c r="Q1183" s="179" t="s">
        <v>76</v>
      </c>
      <c r="R1183" s="179" t="s">
        <v>77</v>
      </c>
      <c r="S1183" s="167" t="s">
        <v>109</v>
      </c>
      <c r="T1183" s="186">
        <f>+V1183+Y1183</f>
        <v>171199.98</v>
      </c>
      <c r="U1183" s="338">
        <f>+T1183/M1184</f>
        <v>57066.66</v>
      </c>
      <c r="V1183" s="190">
        <v>145519.98000000001</v>
      </c>
      <c r="W1183" s="168" t="s">
        <v>98</v>
      </c>
      <c r="X1183" s="168" t="s">
        <v>98</v>
      </c>
      <c r="Y1183" s="340">
        <v>25680</v>
      </c>
      <c r="Z1183" s="168" t="s">
        <v>98</v>
      </c>
      <c r="AA1183" s="168" t="s">
        <v>98</v>
      </c>
      <c r="AB1183" s="236">
        <v>13881.08</v>
      </c>
      <c r="AC1183" s="168" t="s">
        <v>149</v>
      </c>
      <c r="AD1183" s="168" t="s">
        <v>98</v>
      </c>
      <c r="AE1183" s="190">
        <f>+V1183+Y1183</f>
        <v>171199.98</v>
      </c>
      <c r="AF1183" s="167" t="s">
        <v>98</v>
      </c>
      <c r="AG1183" s="168" t="s">
        <v>33</v>
      </c>
      <c r="AH1183" s="236" t="s">
        <v>161</v>
      </c>
      <c r="AI1183" s="168" t="s">
        <v>730</v>
      </c>
      <c r="AJ1183" s="167"/>
    </row>
    <row r="1184" spans="2:36" ht="68.5" customHeight="1" x14ac:dyDescent="0.3">
      <c r="B1184" s="167"/>
      <c r="C1184" s="167"/>
      <c r="D1184" s="167"/>
      <c r="E1184" s="166"/>
      <c r="F1184" s="169"/>
      <c r="G1184" s="185"/>
      <c r="H1184" s="180"/>
      <c r="I1184" s="167"/>
      <c r="J1184" s="12" t="s">
        <v>111</v>
      </c>
      <c r="K1184" s="68" t="s">
        <v>748</v>
      </c>
      <c r="L1184" s="73" t="s">
        <v>742</v>
      </c>
      <c r="M1184" s="8">
        <v>3</v>
      </c>
      <c r="N1184" s="168"/>
      <c r="O1184" s="166"/>
      <c r="P1184" s="180"/>
      <c r="Q1184" s="180"/>
      <c r="R1184" s="180"/>
      <c r="S1184" s="167"/>
      <c r="T1184" s="167"/>
      <c r="U1184" s="167"/>
      <c r="V1184" s="190"/>
      <c r="W1184" s="168"/>
      <c r="X1184" s="168"/>
      <c r="Y1184" s="340"/>
      <c r="Z1184" s="168"/>
      <c r="AA1184" s="168"/>
      <c r="AB1184" s="236"/>
      <c r="AC1184" s="168"/>
      <c r="AD1184" s="168"/>
      <c r="AE1184" s="168"/>
      <c r="AF1184" s="167"/>
      <c r="AG1184" s="168"/>
      <c r="AH1184" s="236"/>
      <c r="AI1184" s="168"/>
      <c r="AJ1184" s="167"/>
    </row>
    <row r="1185" spans="2:36" ht="68.5" customHeight="1" x14ac:dyDescent="0.3">
      <c r="B1185" s="167"/>
      <c r="C1185" s="167"/>
      <c r="D1185" s="167"/>
      <c r="E1185" s="166"/>
      <c r="F1185" s="169"/>
      <c r="G1185" s="185"/>
      <c r="H1185" s="181"/>
      <c r="I1185" s="167"/>
      <c r="J1185" s="12" t="s">
        <v>127</v>
      </c>
      <c r="K1185" s="68" t="s">
        <v>669</v>
      </c>
      <c r="L1185" s="68" t="s">
        <v>749</v>
      </c>
      <c r="M1185" s="8">
        <v>80</v>
      </c>
      <c r="N1185" s="168"/>
      <c r="O1185" s="166"/>
      <c r="P1185" s="181"/>
      <c r="Q1185" s="181"/>
      <c r="R1185" s="181"/>
      <c r="S1185" s="167"/>
      <c r="T1185" s="167"/>
      <c r="U1185" s="167"/>
      <c r="V1185" s="190"/>
      <c r="W1185" s="168"/>
      <c r="X1185" s="168"/>
      <c r="Y1185" s="340"/>
      <c r="Z1185" s="168"/>
      <c r="AA1185" s="168"/>
      <c r="AB1185" s="236"/>
      <c r="AC1185" s="168"/>
      <c r="AD1185" s="168"/>
      <c r="AE1185" s="168"/>
      <c r="AF1185" s="167"/>
      <c r="AG1185" s="168"/>
      <c r="AH1185" s="236"/>
      <c r="AI1185" s="168"/>
      <c r="AJ1185" s="167"/>
    </row>
    <row r="1186" spans="2:36" ht="124" customHeight="1" x14ac:dyDescent="0.3">
      <c r="B1186" s="167" t="s">
        <v>733</v>
      </c>
      <c r="C1186" s="167" t="s">
        <v>764</v>
      </c>
      <c r="D1186" s="167" t="s">
        <v>66</v>
      </c>
      <c r="E1186" s="166" t="s">
        <v>67</v>
      </c>
      <c r="F1186" s="169" t="s">
        <v>134</v>
      </c>
      <c r="G1186" s="185" t="s">
        <v>795</v>
      </c>
      <c r="H1186" s="179" t="s">
        <v>70</v>
      </c>
      <c r="I1186" s="167" t="s">
        <v>98</v>
      </c>
      <c r="J1186" s="12" t="s">
        <v>745</v>
      </c>
      <c r="K1186" s="68" t="s">
        <v>746</v>
      </c>
      <c r="L1186" s="73" t="s">
        <v>747</v>
      </c>
      <c r="M1186" s="8">
        <v>40</v>
      </c>
      <c r="N1186" s="168" t="s">
        <v>743</v>
      </c>
      <c r="O1186" s="166" t="s">
        <v>797</v>
      </c>
      <c r="P1186" s="179" t="s">
        <v>75</v>
      </c>
      <c r="Q1186" s="179" t="s">
        <v>76</v>
      </c>
      <c r="R1186" s="179" t="s">
        <v>77</v>
      </c>
      <c r="S1186" s="167" t="s">
        <v>109</v>
      </c>
      <c r="T1186" s="186">
        <f>+V1186+Y1186</f>
        <v>64200.05</v>
      </c>
      <c r="U1186" s="186">
        <v>21400.01</v>
      </c>
      <c r="V1186" s="190">
        <v>54570.05</v>
      </c>
      <c r="W1186" s="168" t="s">
        <v>98</v>
      </c>
      <c r="X1186" s="168" t="s">
        <v>98</v>
      </c>
      <c r="Y1186" s="340">
        <v>9630</v>
      </c>
      <c r="Z1186" s="168" t="s">
        <v>98</v>
      </c>
      <c r="AA1186" s="168" t="s">
        <v>98</v>
      </c>
      <c r="AB1186" s="236">
        <v>5205.41</v>
      </c>
      <c r="AC1186" s="168" t="s">
        <v>149</v>
      </c>
      <c r="AD1186" s="168" t="s">
        <v>98</v>
      </c>
      <c r="AE1186" s="190">
        <f>+V1186+Y1186</f>
        <v>64200.05</v>
      </c>
      <c r="AF1186" s="167" t="s">
        <v>98</v>
      </c>
      <c r="AG1186" s="168" t="s">
        <v>33</v>
      </c>
      <c r="AH1186" s="168" t="s">
        <v>753</v>
      </c>
      <c r="AI1186" s="168" t="s">
        <v>162</v>
      </c>
      <c r="AJ1186" s="167"/>
    </row>
    <row r="1187" spans="2:36" ht="104.5" customHeight="1" x14ac:dyDescent="0.3">
      <c r="B1187" s="167"/>
      <c r="C1187" s="167"/>
      <c r="D1187" s="167"/>
      <c r="E1187" s="166"/>
      <c r="F1187" s="169"/>
      <c r="G1187" s="185"/>
      <c r="H1187" s="180"/>
      <c r="I1187" s="167"/>
      <c r="J1187" s="12" t="s">
        <v>111</v>
      </c>
      <c r="K1187" s="68" t="s">
        <v>748</v>
      </c>
      <c r="L1187" s="8" t="s">
        <v>85</v>
      </c>
      <c r="M1187" s="8">
        <v>3</v>
      </c>
      <c r="N1187" s="168"/>
      <c r="O1187" s="166"/>
      <c r="P1187" s="180"/>
      <c r="Q1187" s="180"/>
      <c r="R1187" s="180"/>
      <c r="S1187" s="167"/>
      <c r="T1187" s="167"/>
      <c r="U1187" s="186"/>
      <c r="V1187" s="190"/>
      <c r="W1187" s="168"/>
      <c r="X1187" s="168"/>
      <c r="Y1187" s="340"/>
      <c r="Z1187" s="168"/>
      <c r="AA1187" s="168"/>
      <c r="AB1187" s="236"/>
      <c r="AC1187" s="168"/>
      <c r="AD1187" s="168"/>
      <c r="AE1187" s="168"/>
      <c r="AF1187" s="167"/>
      <c r="AG1187" s="168"/>
      <c r="AH1187" s="168"/>
      <c r="AI1187" s="168"/>
      <c r="AJ1187" s="167"/>
    </row>
    <row r="1188" spans="2:36" ht="68.5" customHeight="1" x14ac:dyDescent="0.3">
      <c r="B1188" s="167"/>
      <c r="C1188" s="167"/>
      <c r="D1188" s="167"/>
      <c r="E1188" s="166"/>
      <c r="F1188" s="169"/>
      <c r="G1188" s="185"/>
      <c r="H1188" s="181"/>
      <c r="I1188" s="167"/>
      <c r="J1188" s="12" t="s">
        <v>127</v>
      </c>
      <c r="K1188" s="68" t="s">
        <v>669</v>
      </c>
      <c r="L1188" s="8" t="s">
        <v>85</v>
      </c>
      <c r="M1188" s="8">
        <v>30</v>
      </c>
      <c r="N1188" s="168"/>
      <c r="O1188" s="166"/>
      <c r="P1188" s="181"/>
      <c r="Q1188" s="181"/>
      <c r="R1188" s="181"/>
      <c r="S1188" s="167"/>
      <c r="T1188" s="167"/>
      <c r="U1188" s="186"/>
      <c r="V1188" s="190"/>
      <c r="W1188" s="168"/>
      <c r="X1188" s="168"/>
      <c r="Y1188" s="340"/>
      <c r="Z1188" s="168"/>
      <c r="AA1188" s="168"/>
      <c r="AB1188" s="236"/>
      <c r="AC1188" s="168"/>
      <c r="AD1188" s="168"/>
      <c r="AE1188" s="168"/>
      <c r="AF1188" s="167"/>
      <c r="AG1188" s="168"/>
      <c r="AH1188" s="168"/>
      <c r="AI1188" s="168"/>
      <c r="AJ1188" s="167"/>
    </row>
    <row r="1189" spans="2:36" ht="94.5" customHeight="1" x14ac:dyDescent="0.3">
      <c r="B1189" s="167" t="s">
        <v>734</v>
      </c>
      <c r="C1189" s="167" t="s">
        <v>765</v>
      </c>
      <c r="D1189" s="179" t="s">
        <v>66</v>
      </c>
      <c r="E1189" s="166" t="s">
        <v>67</v>
      </c>
      <c r="F1189" s="166" t="s">
        <v>132</v>
      </c>
      <c r="G1189" s="169" t="s">
        <v>740</v>
      </c>
      <c r="H1189" s="179" t="s">
        <v>70</v>
      </c>
      <c r="I1189" s="167" t="s">
        <v>98</v>
      </c>
      <c r="J1189" s="12" t="s">
        <v>113</v>
      </c>
      <c r="K1189" s="8" t="s">
        <v>114</v>
      </c>
      <c r="L1189" s="8" t="s">
        <v>115</v>
      </c>
      <c r="M1189" s="8">
        <v>2</v>
      </c>
      <c r="N1189" s="236" t="s">
        <v>743</v>
      </c>
      <c r="O1189" s="166" t="s">
        <v>750</v>
      </c>
      <c r="P1189" s="179" t="s">
        <v>75</v>
      </c>
      <c r="Q1189" s="179" t="s">
        <v>76</v>
      </c>
      <c r="R1189" s="179" t="s">
        <v>77</v>
      </c>
      <c r="S1189" s="167" t="s">
        <v>109</v>
      </c>
      <c r="T1189" s="186">
        <f>+V1189+Y1189</f>
        <v>151940</v>
      </c>
      <c r="U1189" s="294">
        <f>+T1189/M1190</f>
        <v>75970</v>
      </c>
      <c r="V1189" s="340">
        <v>129149</v>
      </c>
      <c r="W1189" s="168" t="s">
        <v>98</v>
      </c>
      <c r="X1189" s="168" t="s">
        <v>98</v>
      </c>
      <c r="Y1189" s="340">
        <v>22791</v>
      </c>
      <c r="Z1189" s="168" t="s">
        <v>98</v>
      </c>
      <c r="AA1189" s="168" t="s">
        <v>98</v>
      </c>
      <c r="AB1189" s="236">
        <v>12319.46</v>
      </c>
      <c r="AC1189" s="168" t="s">
        <v>80</v>
      </c>
      <c r="AD1189" s="168" t="s">
        <v>98</v>
      </c>
      <c r="AE1189" s="190">
        <f>+V1189+Y1189</f>
        <v>151940</v>
      </c>
      <c r="AF1189" s="167" t="s">
        <v>98</v>
      </c>
      <c r="AG1189" s="168" t="s">
        <v>33</v>
      </c>
      <c r="AH1189" s="168" t="s">
        <v>498</v>
      </c>
      <c r="AI1189" s="168" t="s">
        <v>234</v>
      </c>
      <c r="AJ1189" s="167"/>
    </row>
    <row r="1190" spans="2:36" ht="68.5" customHeight="1" x14ac:dyDescent="0.3">
      <c r="B1190" s="167"/>
      <c r="C1190" s="167"/>
      <c r="D1190" s="180"/>
      <c r="E1190" s="166"/>
      <c r="F1190" s="166"/>
      <c r="G1190" s="169"/>
      <c r="H1190" s="180"/>
      <c r="I1190" s="167"/>
      <c r="J1190" s="12" t="s">
        <v>116</v>
      </c>
      <c r="K1190" s="8" t="s">
        <v>117</v>
      </c>
      <c r="L1190" s="8" t="s">
        <v>85</v>
      </c>
      <c r="M1190" s="8">
        <v>2</v>
      </c>
      <c r="N1190" s="236"/>
      <c r="O1190" s="166"/>
      <c r="P1190" s="180"/>
      <c r="Q1190" s="180"/>
      <c r="R1190" s="180"/>
      <c r="S1190" s="167"/>
      <c r="T1190" s="167"/>
      <c r="U1190" s="218"/>
      <c r="V1190" s="340"/>
      <c r="W1190" s="168"/>
      <c r="X1190" s="168"/>
      <c r="Y1190" s="340"/>
      <c r="Z1190" s="168"/>
      <c r="AA1190" s="168"/>
      <c r="AB1190" s="236"/>
      <c r="AC1190" s="168"/>
      <c r="AD1190" s="168"/>
      <c r="AE1190" s="168"/>
      <c r="AF1190" s="167"/>
      <c r="AG1190" s="168"/>
      <c r="AH1190" s="168"/>
      <c r="AI1190" s="168"/>
      <c r="AJ1190" s="167"/>
    </row>
    <row r="1191" spans="2:36" ht="68.5" customHeight="1" x14ac:dyDescent="0.3">
      <c r="B1191" s="167"/>
      <c r="C1191" s="167"/>
      <c r="D1191" s="180"/>
      <c r="E1191" s="166"/>
      <c r="F1191" s="166"/>
      <c r="G1191" s="169"/>
      <c r="H1191" s="180"/>
      <c r="I1191" s="167"/>
      <c r="J1191" s="12" t="s">
        <v>213</v>
      </c>
      <c r="K1191" s="8" t="s">
        <v>118</v>
      </c>
      <c r="L1191" s="8" t="s">
        <v>119</v>
      </c>
      <c r="M1191" s="8">
        <v>2</v>
      </c>
      <c r="N1191" s="236"/>
      <c r="O1191" s="166"/>
      <c r="P1191" s="180"/>
      <c r="Q1191" s="180"/>
      <c r="R1191" s="180"/>
      <c r="S1191" s="167"/>
      <c r="T1191" s="167"/>
      <c r="U1191" s="218"/>
      <c r="V1191" s="340"/>
      <c r="W1191" s="168"/>
      <c r="X1191" s="168"/>
      <c r="Y1191" s="340"/>
      <c r="Z1191" s="168"/>
      <c r="AA1191" s="168"/>
      <c r="AB1191" s="236"/>
      <c r="AC1191" s="168"/>
      <c r="AD1191" s="168"/>
      <c r="AE1191" s="168"/>
      <c r="AF1191" s="167"/>
      <c r="AG1191" s="168"/>
      <c r="AH1191" s="168"/>
      <c r="AI1191" s="168"/>
      <c r="AJ1191" s="167"/>
    </row>
    <row r="1192" spans="2:36" ht="68.5" customHeight="1" x14ac:dyDescent="0.3">
      <c r="B1192" s="167"/>
      <c r="C1192" s="167"/>
      <c r="D1192" s="181"/>
      <c r="E1192" s="166"/>
      <c r="F1192" s="166"/>
      <c r="G1192" s="169"/>
      <c r="H1192" s="181"/>
      <c r="I1192" s="167"/>
      <c r="J1192" s="12" t="s">
        <v>120</v>
      </c>
      <c r="K1192" s="8" t="s">
        <v>121</v>
      </c>
      <c r="L1192" s="8" t="s">
        <v>119</v>
      </c>
      <c r="M1192" s="8">
        <v>2</v>
      </c>
      <c r="N1192" s="236"/>
      <c r="O1192" s="166"/>
      <c r="P1192" s="181"/>
      <c r="Q1192" s="181"/>
      <c r="R1192" s="181"/>
      <c r="S1192" s="167"/>
      <c r="T1192" s="167"/>
      <c r="U1192" s="218"/>
      <c r="V1192" s="340"/>
      <c r="W1192" s="168"/>
      <c r="X1192" s="168"/>
      <c r="Y1192" s="340"/>
      <c r="Z1192" s="168"/>
      <c r="AA1192" s="168"/>
      <c r="AB1192" s="236"/>
      <c r="AC1192" s="168"/>
      <c r="AD1192" s="168"/>
      <c r="AE1192" s="168"/>
      <c r="AF1192" s="167"/>
      <c r="AG1192" s="168"/>
      <c r="AH1192" s="168"/>
      <c r="AI1192" s="168"/>
      <c r="AJ1192" s="167"/>
    </row>
    <row r="1193" spans="2:36" ht="121.5" customHeight="1" x14ac:dyDescent="0.3">
      <c r="B1193" s="170" t="s">
        <v>735</v>
      </c>
      <c r="C1193" s="167" t="s">
        <v>798</v>
      </c>
      <c r="D1193" s="167" t="s">
        <v>66</v>
      </c>
      <c r="E1193" s="166" t="s">
        <v>67</v>
      </c>
      <c r="F1193" s="169" t="s">
        <v>134</v>
      </c>
      <c r="G1193" s="185" t="s">
        <v>795</v>
      </c>
      <c r="H1193" s="179" t="s">
        <v>70</v>
      </c>
      <c r="I1193" s="167" t="s">
        <v>98</v>
      </c>
      <c r="J1193" s="12" t="s">
        <v>745</v>
      </c>
      <c r="K1193" s="68" t="s">
        <v>746</v>
      </c>
      <c r="L1193" s="73" t="s">
        <v>751</v>
      </c>
      <c r="M1193" s="51">
        <v>40</v>
      </c>
      <c r="N1193" s="252" t="s">
        <v>743</v>
      </c>
      <c r="O1193" s="166" t="s">
        <v>752</v>
      </c>
      <c r="P1193" s="179" t="s">
        <v>75</v>
      </c>
      <c r="Q1193" s="179" t="s">
        <v>76</v>
      </c>
      <c r="R1193" s="179" t="s">
        <v>77</v>
      </c>
      <c r="S1193" s="167" t="s">
        <v>109</v>
      </c>
      <c r="T1193" s="186">
        <f>+V1193+Y1193</f>
        <v>126260.03</v>
      </c>
      <c r="U1193" s="186">
        <v>21043.33</v>
      </c>
      <c r="V1193" s="190">
        <v>107321.03</v>
      </c>
      <c r="W1193" s="168" t="s">
        <v>98</v>
      </c>
      <c r="X1193" s="168" t="s">
        <v>98</v>
      </c>
      <c r="Y1193" s="282">
        <v>18939</v>
      </c>
      <c r="Z1193" s="168" t="s">
        <v>98</v>
      </c>
      <c r="AA1193" s="168" t="s">
        <v>98</v>
      </c>
      <c r="AB1193" s="282">
        <v>10237.299999999999</v>
      </c>
      <c r="AC1193" s="168" t="s">
        <v>149</v>
      </c>
      <c r="AD1193" s="168" t="s">
        <v>98</v>
      </c>
      <c r="AE1193" s="190">
        <f>+V1193+Y1193</f>
        <v>126260.03</v>
      </c>
      <c r="AF1193" s="167" t="s">
        <v>98</v>
      </c>
      <c r="AG1193" s="168" t="s">
        <v>33</v>
      </c>
      <c r="AH1193" s="168" t="s">
        <v>646</v>
      </c>
      <c r="AI1193" s="168" t="s">
        <v>257</v>
      </c>
      <c r="AJ1193" s="167"/>
    </row>
    <row r="1194" spans="2:36" ht="71.5" customHeight="1" x14ac:dyDescent="0.3">
      <c r="B1194" s="170"/>
      <c r="C1194" s="167"/>
      <c r="D1194" s="167"/>
      <c r="E1194" s="166"/>
      <c r="F1194" s="169"/>
      <c r="G1194" s="185"/>
      <c r="H1194" s="180"/>
      <c r="I1194" s="167"/>
      <c r="J1194" s="12" t="s">
        <v>111</v>
      </c>
      <c r="K1194" s="68" t="s">
        <v>748</v>
      </c>
      <c r="L1194" s="8" t="s">
        <v>85</v>
      </c>
      <c r="M1194" s="51">
        <v>6</v>
      </c>
      <c r="N1194" s="252"/>
      <c r="O1194" s="166"/>
      <c r="P1194" s="180"/>
      <c r="Q1194" s="180"/>
      <c r="R1194" s="180"/>
      <c r="S1194" s="167"/>
      <c r="T1194" s="167"/>
      <c r="U1194" s="186"/>
      <c r="V1194" s="190"/>
      <c r="W1194" s="168"/>
      <c r="X1194" s="168"/>
      <c r="Y1194" s="282"/>
      <c r="Z1194" s="168"/>
      <c r="AA1194" s="168"/>
      <c r="AB1194" s="282"/>
      <c r="AC1194" s="168"/>
      <c r="AD1194" s="168"/>
      <c r="AE1194" s="168"/>
      <c r="AF1194" s="167"/>
      <c r="AG1194" s="168"/>
      <c r="AH1194" s="168"/>
      <c r="AI1194" s="168"/>
      <c r="AJ1194" s="167"/>
    </row>
    <row r="1195" spans="2:36" ht="68.5" customHeight="1" x14ac:dyDescent="0.3">
      <c r="B1195" s="170"/>
      <c r="C1195" s="167"/>
      <c r="D1195" s="167"/>
      <c r="E1195" s="166"/>
      <c r="F1195" s="169"/>
      <c r="G1195" s="185"/>
      <c r="H1195" s="181"/>
      <c r="I1195" s="167"/>
      <c r="J1195" s="12" t="s">
        <v>127</v>
      </c>
      <c r="K1195" s="68" t="s">
        <v>669</v>
      </c>
      <c r="L1195" s="8" t="s">
        <v>85</v>
      </c>
      <c r="M1195" s="51">
        <v>59</v>
      </c>
      <c r="N1195" s="252"/>
      <c r="O1195" s="166"/>
      <c r="P1195" s="181"/>
      <c r="Q1195" s="181"/>
      <c r="R1195" s="181"/>
      <c r="S1195" s="167"/>
      <c r="T1195" s="167"/>
      <c r="U1195" s="339"/>
      <c r="V1195" s="172"/>
      <c r="W1195" s="168"/>
      <c r="X1195" s="168"/>
      <c r="Y1195" s="282"/>
      <c r="Z1195" s="168"/>
      <c r="AA1195" s="168"/>
      <c r="AB1195" s="282"/>
      <c r="AC1195" s="168"/>
      <c r="AD1195" s="168"/>
      <c r="AE1195" s="168"/>
      <c r="AF1195" s="167"/>
      <c r="AG1195" s="168"/>
      <c r="AH1195" s="252"/>
      <c r="AI1195" s="252"/>
      <c r="AJ1195" s="167"/>
    </row>
    <row r="1196" spans="2:36" ht="68.5" customHeight="1" x14ac:dyDescent="0.3">
      <c r="B1196" s="170" t="s">
        <v>736</v>
      </c>
      <c r="C1196" s="167" t="s">
        <v>766</v>
      </c>
      <c r="D1196" s="167" t="s">
        <v>66</v>
      </c>
      <c r="E1196" s="166" t="s">
        <v>67</v>
      </c>
      <c r="F1196" s="166" t="s">
        <v>134</v>
      </c>
      <c r="G1196" s="166" t="s">
        <v>741</v>
      </c>
      <c r="H1196" s="179" t="s">
        <v>70</v>
      </c>
      <c r="I1196" s="167" t="s">
        <v>98</v>
      </c>
      <c r="J1196" s="283" t="s">
        <v>127</v>
      </c>
      <c r="K1196" s="218" t="s">
        <v>669</v>
      </c>
      <c r="L1196" s="167" t="s">
        <v>85</v>
      </c>
      <c r="M1196" s="170">
        <v>30</v>
      </c>
      <c r="N1196" s="252" t="s">
        <v>743</v>
      </c>
      <c r="O1196" s="169" t="s">
        <v>752</v>
      </c>
      <c r="P1196" s="179" t="s">
        <v>75</v>
      </c>
      <c r="Q1196" s="179" t="s">
        <v>76</v>
      </c>
      <c r="R1196" s="179" t="s">
        <v>77</v>
      </c>
      <c r="S1196" s="167" t="s">
        <v>109</v>
      </c>
      <c r="T1196" s="186">
        <f>+V1196+Y1196</f>
        <v>64200.05</v>
      </c>
      <c r="U1196" s="186">
        <v>32100.02</v>
      </c>
      <c r="V1196" s="190">
        <v>54570.05</v>
      </c>
      <c r="W1196" s="168" t="s">
        <v>98</v>
      </c>
      <c r="X1196" s="168" t="s">
        <v>98</v>
      </c>
      <c r="Y1196" s="282">
        <v>9630</v>
      </c>
      <c r="Z1196" s="168" t="s">
        <v>98</v>
      </c>
      <c r="AA1196" s="168" t="s">
        <v>98</v>
      </c>
      <c r="AB1196" s="196">
        <v>5205.41</v>
      </c>
      <c r="AC1196" s="168" t="s">
        <v>149</v>
      </c>
      <c r="AD1196" s="168" t="s">
        <v>98</v>
      </c>
      <c r="AE1196" s="190">
        <f>+V1196+Y1196</f>
        <v>64200.05</v>
      </c>
      <c r="AF1196" s="167" t="s">
        <v>98</v>
      </c>
      <c r="AG1196" s="168" t="s">
        <v>33</v>
      </c>
      <c r="AH1196" s="168" t="s">
        <v>754</v>
      </c>
      <c r="AI1196" s="168" t="s">
        <v>755</v>
      </c>
      <c r="AJ1196" s="167"/>
    </row>
    <row r="1197" spans="2:36" ht="68.5" customHeight="1" x14ac:dyDescent="0.3">
      <c r="B1197" s="170"/>
      <c r="C1197" s="167"/>
      <c r="D1197" s="167"/>
      <c r="E1197" s="166"/>
      <c r="F1197" s="166"/>
      <c r="G1197" s="166"/>
      <c r="H1197" s="181"/>
      <c r="I1197" s="167"/>
      <c r="J1197" s="283"/>
      <c r="K1197" s="218"/>
      <c r="L1197" s="167"/>
      <c r="M1197" s="170"/>
      <c r="N1197" s="252"/>
      <c r="O1197" s="169"/>
      <c r="P1197" s="181"/>
      <c r="Q1197" s="181"/>
      <c r="R1197" s="181"/>
      <c r="S1197" s="167"/>
      <c r="T1197" s="167"/>
      <c r="U1197" s="339"/>
      <c r="V1197" s="172"/>
      <c r="W1197" s="168"/>
      <c r="X1197" s="168"/>
      <c r="Y1197" s="282"/>
      <c r="Z1197" s="168"/>
      <c r="AA1197" s="168"/>
      <c r="AB1197" s="196"/>
      <c r="AC1197" s="168"/>
      <c r="AD1197" s="168"/>
      <c r="AE1197" s="168"/>
      <c r="AF1197" s="167"/>
      <c r="AG1197" s="168"/>
      <c r="AH1197" s="252"/>
      <c r="AI1197" s="252"/>
      <c r="AJ1197" s="167"/>
    </row>
    <row r="1198" spans="2:36" ht="68.5" customHeight="1" x14ac:dyDescent="0.3">
      <c r="B1198" s="170" t="s">
        <v>737</v>
      </c>
      <c r="C1198" s="489" t="s">
        <v>799</v>
      </c>
      <c r="D1198" s="167" t="s">
        <v>66</v>
      </c>
      <c r="E1198" s="166" t="s">
        <v>67</v>
      </c>
      <c r="F1198" s="166" t="s">
        <v>134</v>
      </c>
      <c r="G1198" s="166" t="s">
        <v>741</v>
      </c>
      <c r="H1198" s="179" t="s">
        <v>70</v>
      </c>
      <c r="I1198" s="167" t="s">
        <v>98</v>
      </c>
      <c r="J1198" s="283" t="s">
        <v>127</v>
      </c>
      <c r="K1198" s="218" t="s">
        <v>669</v>
      </c>
      <c r="L1198" s="167" t="s">
        <v>85</v>
      </c>
      <c r="M1198" s="170">
        <v>3</v>
      </c>
      <c r="N1198" s="196" t="s">
        <v>743</v>
      </c>
      <c r="O1198" s="166" t="s">
        <v>800</v>
      </c>
      <c r="P1198" s="179" t="s">
        <v>75</v>
      </c>
      <c r="Q1198" s="179" t="s">
        <v>76</v>
      </c>
      <c r="R1198" s="179" t="s">
        <v>77</v>
      </c>
      <c r="S1198" s="167" t="s">
        <v>109</v>
      </c>
      <c r="T1198" s="186">
        <f>+V1198+Y1198</f>
        <v>38519.96</v>
      </c>
      <c r="U1198" s="352" t="s">
        <v>98</v>
      </c>
      <c r="V1198" s="340">
        <v>32741.96</v>
      </c>
      <c r="W1198" s="168" t="s">
        <v>98</v>
      </c>
      <c r="X1198" s="168" t="s">
        <v>98</v>
      </c>
      <c r="Y1198" s="282">
        <v>5778</v>
      </c>
      <c r="Z1198" s="168" t="s">
        <v>98</v>
      </c>
      <c r="AA1198" s="168" t="s">
        <v>98</v>
      </c>
      <c r="AB1198" s="196">
        <v>3123.24</v>
      </c>
      <c r="AC1198" s="168" t="s">
        <v>149</v>
      </c>
      <c r="AD1198" s="168" t="s">
        <v>98</v>
      </c>
      <c r="AE1198" s="190">
        <f>+V1198+Y1198</f>
        <v>38519.96</v>
      </c>
      <c r="AF1198" s="167" t="s">
        <v>98</v>
      </c>
      <c r="AG1198" s="168" t="s">
        <v>33</v>
      </c>
      <c r="AH1198" s="168" t="s">
        <v>756</v>
      </c>
      <c r="AI1198" s="168" t="s">
        <v>418</v>
      </c>
      <c r="AJ1198" s="167"/>
    </row>
    <row r="1199" spans="2:36" ht="68.5" customHeight="1" x14ac:dyDescent="0.3">
      <c r="B1199" s="170"/>
      <c r="C1199" s="489"/>
      <c r="D1199" s="167"/>
      <c r="E1199" s="166"/>
      <c r="F1199" s="166"/>
      <c r="G1199" s="166"/>
      <c r="H1199" s="181"/>
      <c r="I1199" s="167"/>
      <c r="J1199" s="283"/>
      <c r="K1199" s="218"/>
      <c r="L1199" s="167"/>
      <c r="M1199" s="170"/>
      <c r="N1199" s="196"/>
      <c r="O1199" s="166"/>
      <c r="P1199" s="181"/>
      <c r="Q1199" s="181"/>
      <c r="R1199" s="181"/>
      <c r="S1199" s="167"/>
      <c r="T1199" s="167"/>
      <c r="U1199" s="352"/>
      <c r="V1199" s="282"/>
      <c r="W1199" s="168"/>
      <c r="X1199" s="168"/>
      <c r="Y1199" s="282"/>
      <c r="Z1199" s="168"/>
      <c r="AA1199" s="168"/>
      <c r="AB1199" s="196"/>
      <c r="AC1199" s="168"/>
      <c r="AD1199" s="168"/>
      <c r="AE1199" s="168"/>
      <c r="AF1199" s="167"/>
      <c r="AG1199" s="168"/>
      <c r="AH1199" s="252"/>
      <c r="AI1199" s="252"/>
      <c r="AJ1199" s="167"/>
    </row>
    <row r="1200" spans="2:36" ht="116.15" customHeight="1" x14ac:dyDescent="0.3">
      <c r="B1200" s="170" t="s">
        <v>738</v>
      </c>
      <c r="C1200" s="167" t="s">
        <v>767</v>
      </c>
      <c r="D1200" s="167" t="s">
        <v>66</v>
      </c>
      <c r="E1200" s="166" t="s">
        <v>67</v>
      </c>
      <c r="F1200" s="169" t="s">
        <v>134</v>
      </c>
      <c r="G1200" s="185" t="s">
        <v>795</v>
      </c>
      <c r="H1200" s="179" t="s">
        <v>70</v>
      </c>
      <c r="I1200" s="167" t="s">
        <v>98</v>
      </c>
      <c r="J1200" s="12" t="s">
        <v>745</v>
      </c>
      <c r="K1200" s="68" t="s">
        <v>746</v>
      </c>
      <c r="L1200" s="73" t="s">
        <v>751</v>
      </c>
      <c r="M1200" s="51">
        <v>40</v>
      </c>
      <c r="N1200" s="168" t="s">
        <v>743</v>
      </c>
      <c r="O1200" s="167" t="s">
        <v>801</v>
      </c>
      <c r="P1200" s="179" t="s">
        <v>75</v>
      </c>
      <c r="Q1200" s="179" t="s">
        <v>76</v>
      </c>
      <c r="R1200" s="179" t="s">
        <v>77</v>
      </c>
      <c r="S1200" s="167" t="s">
        <v>109</v>
      </c>
      <c r="T1200" s="186">
        <f>+V1200+Y1200</f>
        <v>117699.96</v>
      </c>
      <c r="U1200" s="186">
        <f>+T1200/M1201</f>
        <v>39233.32</v>
      </c>
      <c r="V1200" s="340">
        <v>100044.96</v>
      </c>
      <c r="W1200" s="168" t="s">
        <v>98</v>
      </c>
      <c r="X1200" s="168" t="s">
        <v>98</v>
      </c>
      <c r="Y1200" s="282">
        <v>17655</v>
      </c>
      <c r="Z1200" s="168" t="s">
        <v>98</v>
      </c>
      <c r="AA1200" s="168" t="s">
        <v>98</v>
      </c>
      <c r="AB1200" s="196">
        <v>9543.24</v>
      </c>
      <c r="AC1200" s="168" t="s">
        <v>149</v>
      </c>
      <c r="AD1200" s="168" t="s">
        <v>98</v>
      </c>
      <c r="AE1200" s="190">
        <f>+V1200+Y1200</f>
        <v>117699.96</v>
      </c>
      <c r="AF1200" s="167" t="s">
        <v>98</v>
      </c>
      <c r="AG1200" s="168" t="s">
        <v>33</v>
      </c>
      <c r="AH1200" s="168" t="s">
        <v>757</v>
      </c>
      <c r="AI1200" s="168" t="s">
        <v>419</v>
      </c>
      <c r="AJ1200" s="167"/>
    </row>
    <row r="1201" spans="2:36" ht="80.150000000000006" customHeight="1" x14ac:dyDescent="0.3">
      <c r="B1201" s="170"/>
      <c r="C1201" s="167"/>
      <c r="D1201" s="167"/>
      <c r="E1201" s="166"/>
      <c r="F1201" s="169"/>
      <c r="G1201" s="185"/>
      <c r="H1201" s="180"/>
      <c r="I1201" s="167"/>
      <c r="J1201" s="12" t="s">
        <v>111</v>
      </c>
      <c r="K1201" s="68" t="s">
        <v>748</v>
      </c>
      <c r="L1201" s="8" t="s">
        <v>85</v>
      </c>
      <c r="M1201" s="51">
        <v>3</v>
      </c>
      <c r="N1201" s="168"/>
      <c r="O1201" s="167"/>
      <c r="P1201" s="180"/>
      <c r="Q1201" s="180"/>
      <c r="R1201" s="180"/>
      <c r="S1201" s="167"/>
      <c r="T1201" s="167"/>
      <c r="U1201" s="186"/>
      <c r="V1201" s="340"/>
      <c r="W1201" s="168"/>
      <c r="X1201" s="168"/>
      <c r="Y1201" s="282"/>
      <c r="Z1201" s="168"/>
      <c r="AA1201" s="168"/>
      <c r="AB1201" s="196"/>
      <c r="AC1201" s="168"/>
      <c r="AD1201" s="168"/>
      <c r="AE1201" s="168"/>
      <c r="AF1201" s="167"/>
      <c r="AG1201" s="168"/>
      <c r="AH1201" s="168"/>
      <c r="AI1201" s="168"/>
      <c r="AJ1201" s="167"/>
    </row>
    <row r="1202" spans="2:36" ht="68.5" customHeight="1" x14ac:dyDescent="0.3">
      <c r="B1202" s="200"/>
      <c r="C1202" s="179"/>
      <c r="D1202" s="179"/>
      <c r="E1202" s="182"/>
      <c r="F1202" s="275"/>
      <c r="G1202" s="450"/>
      <c r="H1202" s="180"/>
      <c r="I1202" s="179"/>
      <c r="J1202" s="30" t="s">
        <v>127</v>
      </c>
      <c r="K1202" s="89" t="s">
        <v>669</v>
      </c>
      <c r="L1202" s="15" t="s">
        <v>85</v>
      </c>
      <c r="M1202" s="15">
        <v>55</v>
      </c>
      <c r="N1202" s="191"/>
      <c r="O1202" s="179"/>
      <c r="P1202" s="180"/>
      <c r="Q1202" s="180"/>
      <c r="R1202" s="180"/>
      <c r="S1202" s="179"/>
      <c r="T1202" s="179"/>
      <c r="U1202" s="276"/>
      <c r="V1202" s="279"/>
      <c r="W1202" s="191"/>
      <c r="X1202" s="191"/>
      <c r="Y1202" s="336"/>
      <c r="Z1202" s="191"/>
      <c r="AA1202" s="191"/>
      <c r="AB1202" s="233"/>
      <c r="AC1202" s="191"/>
      <c r="AD1202" s="191"/>
      <c r="AE1202" s="191"/>
      <c r="AF1202" s="179"/>
      <c r="AG1202" s="191"/>
      <c r="AH1202" s="191"/>
      <c r="AI1202" s="191"/>
      <c r="AJ1202" s="179"/>
    </row>
    <row r="1203" spans="2:36" ht="68.5" customHeight="1" x14ac:dyDescent="0.3">
      <c r="B1203" s="216" t="s">
        <v>965</v>
      </c>
      <c r="C1203" s="218" t="s">
        <v>980</v>
      </c>
      <c r="D1203" s="220" t="s">
        <v>66</v>
      </c>
      <c r="E1203" s="166" t="s">
        <v>67</v>
      </c>
      <c r="F1203" s="169" t="s">
        <v>134</v>
      </c>
      <c r="G1203" s="185" t="s">
        <v>795</v>
      </c>
      <c r="H1203" s="167" t="s">
        <v>70</v>
      </c>
      <c r="I1203" s="167" t="s">
        <v>98</v>
      </c>
      <c r="J1203" s="12" t="s">
        <v>745</v>
      </c>
      <c r="K1203" s="68" t="s">
        <v>746</v>
      </c>
      <c r="L1203" s="73" t="s">
        <v>751</v>
      </c>
      <c r="M1203" s="51">
        <v>40</v>
      </c>
      <c r="N1203" s="168" t="s">
        <v>743</v>
      </c>
      <c r="O1203" s="221" t="s">
        <v>604</v>
      </c>
      <c r="P1203" s="167" t="s">
        <v>75</v>
      </c>
      <c r="Q1203" s="167" t="s">
        <v>76</v>
      </c>
      <c r="R1203" s="167" t="s">
        <v>77</v>
      </c>
      <c r="S1203" s="167" t="s">
        <v>109</v>
      </c>
      <c r="T1203" s="186">
        <f>+V1203+Y1203</f>
        <v>237540</v>
      </c>
      <c r="U1203" s="186">
        <f>+T1203/M1204</f>
        <v>79180</v>
      </c>
      <c r="V1203" s="222">
        <v>201909</v>
      </c>
      <c r="W1203" s="168" t="s">
        <v>98</v>
      </c>
      <c r="X1203" s="168" t="s">
        <v>98</v>
      </c>
      <c r="Y1203" s="222">
        <v>35631</v>
      </c>
      <c r="Z1203" s="168" t="s">
        <v>98</v>
      </c>
      <c r="AA1203" s="168" t="s">
        <v>98</v>
      </c>
      <c r="AB1203" s="222">
        <v>19260</v>
      </c>
      <c r="AC1203" s="168" t="s">
        <v>149</v>
      </c>
      <c r="AD1203" s="168" t="s">
        <v>98</v>
      </c>
      <c r="AE1203" s="190">
        <f>+V1203+Y1203</f>
        <v>237540</v>
      </c>
      <c r="AF1203" s="167" t="s">
        <v>98</v>
      </c>
      <c r="AG1203" s="168" t="s">
        <v>33</v>
      </c>
      <c r="AH1203" s="295" t="s">
        <v>180</v>
      </c>
      <c r="AI1203" s="291" t="s">
        <v>183</v>
      </c>
      <c r="AJ1203" s="167"/>
    </row>
    <row r="1204" spans="2:36" ht="68.5" customHeight="1" x14ac:dyDescent="0.3">
      <c r="B1204" s="217"/>
      <c r="C1204" s="219"/>
      <c r="D1204" s="217"/>
      <c r="E1204" s="166"/>
      <c r="F1204" s="169"/>
      <c r="G1204" s="185"/>
      <c r="H1204" s="167"/>
      <c r="I1204" s="167"/>
      <c r="J1204" s="12" t="s">
        <v>111</v>
      </c>
      <c r="K1204" s="68" t="s">
        <v>748</v>
      </c>
      <c r="L1204" s="8" t="s">
        <v>85</v>
      </c>
      <c r="M1204" s="73">
        <v>3</v>
      </c>
      <c r="N1204" s="168"/>
      <c r="O1204" s="219"/>
      <c r="P1204" s="167"/>
      <c r="Q1204" s="167"/>
      <c r="R1204" s="167"/>
      <c r="S1204" s="167"/>
      <c r="T1204" s="167"/>
      <c r="U1204" s="186"/>
      <c r="V1204" s="223"/>
      <c r="W1204" s="168"/>
      <c r="X1204" s="168"/>
      <c r="Y1204" s="223"/>
      <c r="Z1204" s="168"/>
      <c r="AA1204" s="168"/>
      <c r="AB1204" s="223"/>
      <c r="AC1204" s="168"/>
      <c r="AD1204" s="168"/>
      <c r="AE1204" s="168"/>
      <c r="AF1204" s="167"/>
      <c r="AG1204" s="168"/>
      <c r="AH1204" s="292"/>
      <c r="AI1204" s="292"/>
      <c r="AJ1204" s="167"/>
    </row>
    <row r="1205" spans="2:36" ht="68.5" customHeight="1" x14ac:dyDescent="0.3">
      <c r="B1205" s="217"/>
      <c r="C1205" s="219"/>
      <c r="D1205" s="217"/>
      <c r="E1205" s="166"/>
      <c r="F1205" s="169"/>
      <c r="G1205" s="185"/>
      <c r="H1205" s="167"/>
      <c r="I1205" s="167"/>
      <c r="J1205" s="12" t="s">
        <v>127</v>
      </c>
      <c r="K1205" s="68" t="s">
        <v>669</v>
      </c>
      <c r="L1205" s="8" t="s">
        <v>85</v>
      </c>
      <c r="M1205" s="73">
        <v>111</v>
      </c>
      <c r="N1205" s="168"/>
      <c r="O1205" s="219"/>
      <c r="P1205" s="167"/>
      <c r="Q1205" s="167"/>
      <c r="R1205" s="167"/>
      <c r="S1205" s="167"/>
      <c r="T1205" s="167"/>
      <c r="U1205" s="186"/>
      <c r="V1205" s="223"/>
      <c r="W1205" s="168"/>
      <c r="X1205" s="168"/>
      <c r="Y1205" s="223"/>
      <c r="Z1205" s="168"/>
      <c r="AA1205" s="168"/>
      <c r="AB1205" s="223"/>
      <c r="AC1205" s="168"/>
      <c r="AD1205" s="168"/>
      <c r="AE1205" s="168"/>
      <c r="AF1205" s="167"/>
      <c r="AG1205" s="168"/>
      <c r="AH1205" s="292"/>
      <c r="AI1205" s="292"/>
      <c r="AJ1205" s="167"/>
    </row>
    <row r="1206" spans="2:36" ht="68.5" customHeight="1" x14ac:dyDescent="0.3">
      <c r="B1206" s="167" t="s">
        <v>1075</v>
      </c>
      <c r="C1206" s="218" t="s">
        <v>978</v>
      </c>
      <c r="D1206" s="169" t="s">
        <v>66</v>
      </c>
      <c r="E1206" s="166" t="s">
        <v>67</v>
      </c>
      <c r="F1206" s="169" t="s">
        <v>134</v>
      </c>
      <c r="G1206" s="185" t="s">
        <v>795</v>
      </c>
      <c r="H1206" s="167" t="s">
        <v>70</v>
      </c>
      <c r="I1206" s="167" t="s">
        <v>98</v>
      </c>
      <c r="J1206" s="12" t="s">
        <v>745</v>
      </c>
      <c r="K1206" s="68" t="s">
        <v>746</v>
      </c>
      <c r="L1206" s="73" t="s">
        <v>751</v>
      </c>
      <c r="M1206" s="51">
        <v>40</v>
      </c>
      <c r="N1206" s="168" t="s">
        <v>743</v>
      </c>
      <c r="O1206" s="218" t="s">
        <v>604</v>
      </c>
      <c r="P1206" s="167" t="s">
        <v>75</v>
      </c>
      <c r="Q1206" s="167" t="s">
        <v>76</v>
      </c>
      <c r="R1206" s="167" t="s">
        <v>77</v>
      </c>
      <c r="S1206" s="167" t="s">
        <v>109</v>
      </c>
      <c r="T1206" s="186">
        <f>+V1206+Y1206</f>
        <v>57067</v>
      </c>
      <c r="U1206" s="186">
        <f>+T1206/M1207</f>
        <v>57067</v>
      </c>
      <c r="V1206" s="282">
        <v>48507</v>
      </c>
      <c r="W1206" s="168" t="s">
        <v>98</v>
      </c>
      <c r="X1206" s="168" t="s">
        <v>98</v>
      </c>
      <c r="Y1206" s="282">
        <v>8560</v>
      </c>
      <c r="Z1206" s="168" t="s">
        <v>98</v>
      </c>
      <c r="AA1206" s="168" t="s">
        <v>98</v>
      </c>
      <c r="AB1206" s="282">
        <v>4627</v>
      </c>
      <c r="AC1206" s="168" t="s">
        <v>149</v>
      </c>
      <c r="AD1206" s="168" t="s">
        <v>98</v>
      </c>
      <c r="AE1206" s="190">
        <f>+V1206+Y1206</f>
        <v>57067</v>
      </c>
      <c r="AF1206" s="167" t="s">
        <v>98</v>
      </c>
      <c r="AG1206" s="168" t="s">
        <v>33</v>
      </c>
      <c r="AH1206" s="295" t="s">
        <v>180</v>
      </c>
      <c r="AI1206" s="291" t="s">
        <v>183</v>
      </c>
      <c r="AJ1206" s="167"/>
    </row>
    <row r="1207" spans="2:36" ht="68.5" customHeight="1" x14ac:dyDescent="0.3">
      <c r="B1207" s="217"/>
      <c r="C1207" s="219"/>
      <c r="D1207" s="217"/>
      <c r="E1207" s="166"/>
      <c r="F1207" s="169"/>
      <c r="G1207" s="185"/>
      <c r="H1207" s="167"/>
      <c r="I1207" s="167"/>
      <c r="J1207" s="12" t="s">
        <v>111</v>
      </c>
      <c r="K1207" s="68" t="s">
        <v>748</v>
      </c>
      <c r="L1207" s="8" t="s">
        <v>85</v>
      </c>
      <c r="M1207" s="73">
        <v>1</v>
      </c>
      <c r="N1207" s="168"/>
      <c r="O1207" s="219"/>
      <c r="P1207" s="167"/>
      <c r="Q1207" s="167"/>
      <c r="R1207" s="167"/>
      <c r="S1207" s="167"/>
      <c r="T1207" s="167"/>
      <c r="U1207" s="186"/>
      <c r="V1207" s="223"/>
      <c r="W1207" s="168"/>
      <c r="X1207" s="168"/>
      <c r="Y1207" s="223"/>
      <c r="Z1207" s="168"/>
      <c r="AA1207" s="168"/>
      <c r="AB1207" s="223"/>
      <c r="AC1207" s="168"/>
      <c r="AD1207" s="168"/>
      <c r="AE1207" s="168"/>
      <c r="AF1207" s="167"/>
      <c r="AG1207" s="168"/>
      <c r="AH1207" s="292"/>
      <c r="AI1207" s="292"/>
      <c r="AJ1207" s="167"/>
    </row>
    <row r="1208" spans="2:36" ht="68.5" customHeight="1" x14ac:dyDescent="0.3">
      <c r="B1208" s="217"/>
      <c r="C1208" s="219"/>
      <c r="D1208" s="217"/>
      <c r="E1208" s="166"/>
      <c r="F1208" s="169"/>
      <c r="G1208" s="185"/>
      <c r="H1208" s="167"/>
      <c r="I1208" s="167"/>
      <c r="J1208" s="12" t="s">
        <v>127</v>
      </c>
      <c r="K1208" s="68" t="s">
        <v>669</v>
      </c>
      <c r="L1208" s="8" t="s">
        <v>85</v>
      </c>
      <c r="M1208" s="51">
        <v>26</v>
      </c>
      <c r="N1208" s="168"/>
      <c r="O1208" s="219"/>
      <c r="P1208" s="167"/>
      <c r="Q1208" s="167"/>
      <c r="R1208" s="167"/>
      <c r="S1208" s="167"/>
      <c r="T1208" s="167"/>
      <c r="U1208" s="186"/>
      <c r="V1208" s="223"/>
      <c r="W1208" s="168"/>
      <c r="X1208" s="168"/>
      <c r="Y1208" s="223"/>
      <c r="Z1208" s="168"/>
      <c r="AA1208" s="168"/>
      <c r="AB1208" s="223"/>
      <c r="AC1208" s="168"/>
      <c r="AD1208" s="168"/>
      <c r="AE1208" s="168"/>
      <c r="AF1208" s="167"/>
      <c r="AG1208" s="168"/>
      <c r="AH1208" s="292"/>
      <c r="AI1208" s="292"/>
      <c r="AJ1208" s="167"/>
    </row>
    <row r="1209" spans="2:36" ht="68.5" customHeight="1" x14ac:dyDescent="0.3">
      <c r="B1209" s="207" t="s">
        <v>966</v>
      </c>
      <c r="C1209" s="221" t="s">
        <v>979</v>
      </c>
      <c r="D1209" s="221" t="s">
        <v>66</v>
      </c>
      <c r="E1209" s="166" t="s">
        <v>67</v>
      </c>
      <c r="F1209" s="169" t="s">
        <v>134</v>
      </c>
      <c r="G1209" s="185" t="s">
        <v>795</v>
      </c>
      <c r="H1209" s="167" t="s">
        <v>70</v>
      </c>
      <c r="I1209" s="167" t="s">
        <v>98</v>
      </c>
      <c r="J1209" s="12" t="s">
        <v>745</v>
      </c>
      <c r="K1209" s="68" t="s">
        <v>746</v>
      </c>
      <c r="L1209" s="73" t="s">
        <v>751</v>
      </c>
      <c r="M1209" s="51">
        <v>40</v>
      </c>
      <c r="N1209" s="168" t="s">
        <v>743</v>
      </c>
      <c r="O1209" s="221" t="s">
        <v>607</v>
      </c>
      <c r="P1209" s="167" t="s">
        <v>75</v>
      </c>
      <c r="Q1209" s="167" t="s">
        <v>76</v>
      </c>
      <c r="R1209" s="167" t="s">
        <v>77</v>
      </c>
      <c r="S1209" s="167" t="s">
        <v>109</v>
      </c>
      <c r="T1209" s="186">
        <f>+V1209+Y1209</f>
        <v>107000</v>
      </c>
      <c r="U1209" s="186">
        <f>+T1209/M1210</f>
        <v>107000</v>
      </c>
      <c r="V1209" s="227">
        <v>90950</v>
      </c>
      <c r="W1209" s="168" t="s">
        <v>98</v>
      </c>
      <c r="X1209" s="168" t="s">
        <v>98</v>
      </c>
      <c r="Y1209" s="227">
        <v>16050</v>
      </c>
      <c r="Z1209" s="168" t="s">
        <v>98</v>
      </c>
      <c r="AA1209" s="168" t="s">
        <v>98</v>
      </c>
      <c r="AB1209" s="227">
        <v>8675.68</v>
      </c>
      <c r="AC1209" s="168" t="s">
        <v>149</v>
      </c>
      <c r="AD1209" s="168" t="s">
        <v>98</v>
      </c>
      <c r="AE1209" s="190">
        <f>+V1209+Y1209</f>
        <v>107000</v>
      </c>
      <c r="AF1209" s="167" t="s">
        <v>98</v>
      </c>
      <c r="AG1209" s="168" t="s">
        <v>33</v>
      </c>
      <c r="AH1209" s="518" t="s">
        <v>1076</v>
      </c>
      <c r="AI1209" s="224" t="s">
        <v>252</v>
      </c>
      <c r="AJ1209" s="179"/>
    </row>
    <row r="1210" spans="2:36" ht="68.5" customHeight="1" x14ac:dyDescent="0.3">
      <c r="B1210" s="207"/>
      <c r="C1210" s="221"/>
      <c r="D1210" s="221"/>
      <c r="E1210" s="166"/>
      <c r="F1210" s="169"/>
      <c r="G1210" s="185"/>
      <c r="H1210" s="167"/>
      <c r="I1210" s="167"/>
      <c r="J1210" s="12" t="s">
        <v>111</v>
      </c>
      <c r="K1210" s="68" t="s">
        <v>748</v>
      </c>
      <c r="L1210" s="8" t="s">
        <v>85</v>
      </c>
      <c r="M1210" s="73">
        <v>1</v>
      </c>
      <c r="N1210" s="168"/>
      <c r="O1210" s="221"/>
      <c r="P1210" s="167"/>
      <c r="Q1210" s="167"/>
      <c r="R1210" s="167"/>
      <c r="S1210" s="167"/>
      <c r="T1210" s="167"/>
      <c r="U1210" s="186"/>
      <c r="V1210" s="228"/>
      <c r="W1210" s="168"/>
      <c r="X1210" s="168"/>
      <c r="Y1210" s="228"/>
      <c r="Z1210" s="168"/>
      <c r="AA1210" s="168"/>
      <c r="AB1210" s="228"/>
      <c r="AC1210" s="168"/>
      <c r="AD1210" s="168"/>
      <c r="AE1210" s="168"/>
      <c r="AF1210" s="167"/>
      <c r="AG1210" s="168"/>
      <c r="AH1210" s="225"/>
      <c r="AI1210" s="225"/>
      <c r="AJ1210" s="180"/>
    </row>
    <row r="1211" spans="2:36" ht="68.5" customHeight="1" x14ac:dyDescent="0.3">
      <c r="B1211" s="207"/>
      <c r="C1211" s="221"/>
      <c r="D1211" s="221"/>
      <c r="E1211" s="166"/>
      <c r="F1211" s="169"/>
      <c r="G1211" s="185"/>
      <c r="H1211" s="167"/>
      <c r="I1211" s="167"/>
      <c r="J1211" s="12" t="s">
        <v>127</v>
      </c>
      <c r="K1211" s="68" t="s">
        <v>669</v>
      </c>
      <c r="L1211" s="8" t="s">
        <v>85</v>
      </c>
      <c r="M1211" s="73">
        <v>50</v>
      </c>
      <c r="N1211" s="168"/>
      <c r="O1211" s="221"/>
      <c r="P1211" s="167"/>
      <c r="Q1211" s="167"/>
      <c r="R1211" s="167"/>
      <c r="S1211" s="167"/>
      <c r="T1211" s="167"/>
      <c r="U1211" s="186"/>
      <c r="V1211" s="229"/>
      <c r="W1211" s="168"/>
      <c r="X1211" s="168"/>
      <c r="Y1211" s="229"/>
      <c r="Z1211" s="168"/>
      <c r="AA1211" s="168"/>
      <c r="AB1211" s="229"/>
      <c r="AC1211" s="168"/>
      <c r="AD1211" s="168"/>
      <c r="AE1211" s="168"/>
      <c r="AF1211" s="167"/>
      <c r="AG1211" s="168"/>
      <c r="AH1211" s="226"/>
      <c r="AI1211" s="226"/>
      <c r="AJ1211" s="181"/>
    </row>
    <row r="1212" spans="2:36" ht="68.5" customHeight="1" x14ac:dyDescent="0.3">
      <c r="B1212" s="207" t="s">
        <v>967</v>
      </c>
      <c r="C1212" s="221" t="s">
        <v>978</v>
      </c>
      <c r="D1212" s="220" t="s">
        <v>66</v>
      </c>
      <c r="E1212" s="166" t="s">
        <v>67</v>
      </c>
      <c r="F1212" s="169" t="s">
        <v>134</v>
      </c>
      <c r="G1212" s="185" t="s">
        <v>1079</v>
      </c>
      <c r="H1212" s="167" t="s">
        <v>70</v>
      </c>
      <c r="I1212" s="167" t="s">
        <v>98</v>
      </c>
      <c r="J1212" s="12" t="s">
        <v>745</v>
      </c>
      <c r="K1212" s="68" t="s">
        <v>746</v>
      </c>
      <c r="L1212" s="73" t="s">
        <v>751</v>
      </c>
      <c r="M1212" s="51">
        <v>40</v>
      </c>
      <c r="N1212" s="168" t="s">
        <v>743</v>
      </c>
      <c r="O1212" s="221" t="s">
        <v>604</v>
      </c>
      <c r="P1212" s="167" t="s">
        <v>75</v>
      </c>
      <c r="Q1212" s="167" t="s">
        <v>76</v>
      </c>
      <c r="R1212" s="167" t="s">
        <v>77</v>
      </c>
      <c r="S1212" s="167" t="s">
        <v>109</v>
      </c>
      <c r="T1212" s="186">
        <f>+V1212+Y1212</f>
        <v>171200</v>
      </c>
      <c r="U1212" s="186">
        <f>+T1212/M1213</f>
        <v>85600</v>
      </c>
      <c r="V1212" s="293">
        <v>145520</v>
      </c>
      <c r="W1212" s="168" t="s">
        <v>98</v>
      </c>
      <c r="X1212" s="168" t="s">
        <v>98</v>
      </c>
      <c r="Y1212" s="290">
        <v>25680</v>
      </c>
      <c r="Z1212" s="168" t="s">
        <v>98</v>
      </c>
      <c r="AA1212" s="168" t="s">
        <v>98</v>
      </c>
      <c r="AB1212" s="293">
        <v>13881.08</v>
      </c>
      <c r="AC1212" s="168" t="s">
        <v>149</v>
      </c>
      <c r="AD1212" s="168" t="s">
        <v>98</v>
      </c>
      <c r="AE1212" s="190">
        <f>+V1212+Y1212</f>
        <v>171200</v>
      </c>
      <c r="AF1212" s="167" t="s">
        <v>98</v>
      </c>
      <c r="AG1212" s="168" t="s">
        <v>33</v>
      </c>
      <c r="AH1212" s="224" t="s">
        <v>303</v>
      </c>
      <c r="AI1212" s="224" t="s">
        <v>252</v>
      </c>
      <c r="AJ1212" s="167"/>
    </row>
    <row r="1213" spans="2:36" ht="68.5" customHeight="1" x14ac:dyDescent="0.3">
      <c r="B1213" s="207"/>
      <c r="C1213" s="219"/>
      <c r="D1213" s="217"/>
      <c r="E1213" s="166"/>
      <c r="F1213" s="169"/>
      <c r="G1213" s="185"/>
      <c r="H1213" s="167"/>
      <c r="I1213" s="167"/>
      <c r="J1213" s="12" t="s">
        <v>111</v>
      </c>
      <c r="K1213" s="68" t="s">
        <v>748</v>
      </c>
      <c r="L1213" s="8" t="s">
        <v>85</v>
      </c>
      <c r="M1213" s="51">
        <v>2</v>
      </c>
      <c r="N1213" s="168"/>
      <c r="O1213" s="219"/>
      <c r="P1213" s="167"/>
      <c r="Q1213" s="167"/>
      <c r="R1213" s="167"/>
      <c r="S1213" s="167"/>
      <c r="T1213" s="167"/>
      <c r="U1213" s="186"/>
      <c r="V1213" s="223"/>
      <c r="W1213" s="168"/>
      <c r="X1213" s="168"/>
      <c r="Y1213" s="223"/>
      <c r="Z1213" s="168"/>
      <c r="AA1213" s="168"/>
      <c r="AB1213" s="223"/>
      <c r="AC1213" s="168"/>
      <c r="AD1213" s="168"/>
      <c r="AE1213" s="168"/>
      <c r="AF1213" s="167"/>
      <c r="AG1213" s="168"/>
      <c r="AH1213" s="225"/>
      <c r="AI1213" s="225"/>
      <c r="AJ1213" s="167"/>
    </row>
    <row r="1214" spans="2:36" ht="68.5" customHeight="1" x14ac:dyDescent="0.3">
      <c r="B1214" s="207"/>
      <c r="C1214" s="219"/>
      <c r="D1214" s="217"/>
      <c r="E1214" s="166"/>
      <c r="F1214" s="169"/>
      <c r="G1214" s="185"/>
      <c r="H1214" s="167"/>
      <c r="I1214" s="167"/>
      <c r="J1214" s="12" t="s">
        <v>127</v>
      </c>
      <c r="K1214" s="68" t="s">
        <v>669</v>
      </c>
      <c r="L1214" s="8" t="s">
        <v>85</v>
      </c>
      <c r="M1214" s="51">
        <v>80</v>
      </c>
      <c r="N1214" s="168"/>
      <c r="O1214" s="219"/>
      <c r="P1214" s="167"/>
      <c r="Q1214" s="167"/>
      <c r="R1214" s="167"/>
      <c r="S1214" s="167"/>
      <c r="T1214" s="167"/>
      <c r="U1214" s="186"/>
      <c r="V1214" s="223"/>
      <c r="W1214" s="168"/>
      <c r="X1214" s="168"/>
      <c r="Y1214" s="223"/>
      <c r="Z1214" s="168"/>
      <c r="AA1214" s="168"/>
      <c r="AB1214" s="223"/>
      <c r="AC1214" s="168"/>
      <c r="AD1214" s="168"/>
      <c r="AE1214" s="168"/>
      <c r="AF1214" s="167"/>
      <c r="AG1214" s="168"/>
      <c r="AH1214" s="226"/>
      <c r="AI1214" s="226"/>
      <c r="AJ1214" s="167"/>
    </row>
    <row r="1215" spans="2:36" ht="68.5" customHeight="1" x14ac:dyDescent="0.3">
      <c r="B1215" s="207" t="s">
        <v>968</v>
      </c>
      <c r="C1215" s="221" t="s">
        <v>977</v>
      </c>
      <c r="D1215" s="221" t="s">
        <v>66</v>
      </c>
      <c r="E1215" s="166" t="s">
        <v>67</v>
      </c>
      <c r="F1215" s="169" t="s">
        <v>134</v>
      </c>
      <c r="G1215" s="185" t="s">
        <v>795</v>
      </c>
      <c r="H1215" s="167" t="s">
        <v>70</v>
      </c>
      <c r="I1215" s="167" t="s">
        <v>98</v>
      </c>
      <c r="J1215" s="12" t="s">
        <v>745</v>
      </c>
      <c r="K1215" s="68" t="s">
        <v>746</v>
      </c>
      <c r="L1215" s="73" t="s">
        <v>751</v>
      </c>
      <c r="M1215" s="51">
        <v>40</v>
      </c>
      <c r="N1215" s="168" t="s">
        <v>743</v>
      </c>
      <c r="O1215" s="221" t="s">
        <v>973</v>
      </c>
      <c r="P1215" s="167" t="s">
        <v>75</v>
      </c>
      <c r="Q1215" s="167" t="s">
        <v>76</v>
      </c>
      <c r="R1215" s="167" t="s">
        <v>77</v>
      </c>
      <c r="S1215" s="167" t="s">
        <v>109</v>
      </c>
      <c r="T1215" s="186">
        <f>+V1215+Y1215</f>
        <v>132680</v>
      </c>
      <c r="U1215" s="186">
        <f>+T1215/M1216</f>
        <v>132680</v>
      </c>
      <c r="V1215" s="293">
        <v>112778</v>
      </c>
      <c r="W1215" s="168" t="s">
        <v>98</v>
      </c>
      <c r="X1215" s="168" t="s">
        <v>98</v>
      </c>
      <c r="Y1215" s="293">
        <v>19902</v>
      </c>
      <c r="Z1215" s="168" t="s">
        <v>98</v>
      </c>
      <c r="AA1215" s="168" t="s">
        <v>98</v>
      </c>
      <c r="AB1215" s="293">
        <v>10757.84</v>
      </c>
      <c r="AC1215" s="168" t="s">
        <v>149</v>
      </c>
      <c r="AD1215" s="168" t="s">
        <v>98</v>
      </c>
      <c r="AE1215" s="190">
        <f>+V1215+Y1215</f>
        <v>132680</v>
      </c>
      <c r="AF1215" s="167" t="s">
        <v>98</v>
      </c>
      <c r="AG1215" s="168" t="s">
        <v>33</v>
      </c>
      <c r="AH1215" s="291" t="s">
        <v>303</v>
      </c>
      <c r="AI1215" s="291" t="s">
        <v>252</v>
      </c>
      <c r="AJ1215" s="167"/>
    </row>
    <row r="1216" spans="2:36" ht="68.5" customHeight="1" x14ac:dyDescent="0.3">
      <c r="B1216" s="217"/>
      <c r="C1216" s="219"/>
      <c r="D1216" s="217"/>
      <c r="E1216" s="166"/>
      <c r="F1216" s="169"/>
      <c r="G1216" s="185"/>
      <c r="H1216" s="167"/>
      <c r="I1216" s="167"/>
      <c r="J1216" s="12" t="s">
        <v>111</v>
      </c>
      <c r="K1216" s="68" t="s">
        <v>748</v>
      </c>
      <c r="L1216" s="8" t="s">
        <v>85</v>
      </c>
      <c r="M1216" s="73">
        <v>1</v>
      </c>
      <c r="N1216" s="168"/>
      <c r="O1216" s="219"/>
      <c r="P1216" s="167"/>
      <c r="Q1216" s="167"/>
      <c r="R1216" s="167"/>
      <c r="S1216" s="167"/>
      <c r="T1216" s="167"/>
      <c r="U1216" s="186"/>
      <c r="V1216" s="223"/>
      <c r="W1216" s="168"/>
      <c r="X1216" s="168"/>
      <c r="Y1216" s="223"/>
      <c r="Z1216" s="168"/>
      <c r="AA1216" s="168"/>
      <c r="AB1216" s="223"/>
      <c r="AC1216" s="168"/>
      <c r="AD1216" s="168"/>
      <c r="AE1216" s="168"/>
      <c r="AF1216" s="167"/>
      <c r="AG1216" s="168"/>
      <c r="AH1216" s="292"/>
      <c r="AI1216" s="292"/>
      <c r="AJ1216" s="167"/>
    </row>
    <row r="1217" spans="2:36" ht="68.5" customHeight="1" x14ac:dyDescent="0.3">
      <c r="B1217" s="217"/>
      <c r="C1217" s="219"/>
      <c r="D1217" s="217"/>
      <c r="E1217" s="166"/>
      <c r="F1217" s="169"/>
      <c r="G1217" s="185"/>
      <c r="H1217" s="167"/>
      <c r="I1217" s="167"/>
      <c r="J1217" s="12" t="s">
        <v>127</v>
      </c>
      <c r="K1217" s="68" t="s">
        <v>669</v>
      </c>
      <c r="L1217" s="8" t="s">
        <v>85</v>
      </c>
      <c r="M1217" s="73">
        <v>62</v>
      </c>
      <c r="N1217" s="168"/>
      <c r="O1217" s="219"/>
      <c r="P1217" s="167"/>
      <c r="Q1217" s="167"/>
      <c r="R1217" s="167"/>
      <c r="S1217" s="167"/>
      <c r="T1217" s="167"/>
      <c r="U1217" s="186"/>
      <c r="V1217" s="223"/>
      <c r="W1217" s="168"/>
      <c r="X1217" s="168"/>
      <c r="Y1217" s="223"/>
      <c r="Z1217" s="168"/>
      <c r="AA1217" s="168"/>
      <c r="AB1217" s="223"/>
      <c r="AC1217" s="168"/>
      <c r="AD1217" s="168"/>
      <c r="AE1217" s="168"/>
      <c r="AF1217" s="167"/>
      <c r="AG1217" s="168"/>
      <c r="AH1217" s="292"/>
      <c r="AI1217" s="292"/>
      <c r="AJ1217" s="167"/>
    </row>
    <row r="1218" spans="2:36" ht="68.5" customHeight="1" x14ac:dyDescent="0.3">
      <c r="B1218" s="207" t="s">
        <v>969</v>
      </c>
      <c r="C1218" s="221" t="s">
        <v>976</v>
      </c>
      <c r="D1218" s="221" t="s">
        <v>66</v>
      </c>
      <c r="E1218" s="166" t="s">
        <v>67</v>
      </c>
      <c r="F1218" s="166" t="s">
        <v>132</v>
      </c>
      <c r="G1218" s="169" t="s">
        <v>740</v>
      </c>
      <c r="H1218" s="167" t="s">
        <v>70</v>
      </c>
      <c r="I1218" s="167" t="s">
        <v>98</v>
      </c>
      <c r="J1218" s="12" t="s">
        <v>113</v>
      </c>
      <c r="K1218" s="8" t="s">
        <v>114</v>
      </c>
      <c r="L1218" s="8" t="s">
        <v>115</v>
      </c>
      <c r="M1218" s="8">
        <v>1</v>
      </c>
      <c r="N1218" s="236" t="s">
        <v>743</v>
      </c>
      <c r="O1218" s="221" t="s">
        <v>988</v>
      </c>
      <c r="P1218" s="167" t="s">
        <v>75</v>
      </c>
      <c r="Q1218" s="167" t="s">
        <v>76</v>
      </c>
      <c r="R1218" s="167" t="s">
        <v>77</v>
      </c>
      <c r="S1218" s="167" t="s">
        <v>109</v>
      </c>
      <c r="T1218" s="186">
        <f>+V1218+Y1218</f>
        <v>75970</v>
      </c>
      <c r="U1218" s="294">
        <f>+T1218/M1219</f>
        <v>75970</v>
      </c>
      <c r="V1218" s="293">
        <v>64574.5</v>
      </c>
      <c r="W1218" s="168" t="s">
        <v>98</v>
      </c>
      <c r="X1218" s="168" t="s">
        <v>98</v>
      </c>
      <c r="Y1218" s="293">
        <v>11395.5</v>
      </c>
      <c r="Z1218" s="168" t="s">
        <v>98</v>
      </c>
      <c r="AA1218" s="168" t="s">
        <v>98</v>
      </c>
      <c r="AB1218" s="293">
        <v>6159.73</v>
      </c>
      <c r="AC1218" s="168" t="s">
        <v>80</v>
      </c>
      <c r="AD1218" s="168" t="s">
        <v>98</v>
      </c>
      <c r="AE1218" s="190">
        <f>+V1218+Y1218</f>
        <v>75970</v>
      </c>
      <c r="AF1218" s="167" t="s">
        <v>98</v>
      </c>
      <c r="AG1218" s="168" t="s">
        <v>33</v>
      </c>
      <c r="AH1218" s="291" t="s">
        <v>253</v>
      </c>
      <c r="AI1218" s="291" t="s">
        <v>259</v>
      </c>
      <c r="AJ1218" s="167"/>
    </row>
    <row r="1219" spans="2:36" ht="68.5" customHeight="1" x14ac:dyDescent="0.3">
      <c r="B1219" s="217"/>
      <c r="C1219" s="219"/>
      <c r="D1219" s="217"/>
      <c r="E1219" s="166"/>
      <c r="F1219" s="166"/>
      <c r="G1219" s="169"/>
      <c r="H1219" s="167"/>
      <c r="I1219" s="167"/>
      <c r="J1219" s="12" t="s">
        <v>116</v>
      </c>
      <c r="K1219" s="8" t="s">
        <v>117</v>
      </c>
      <c r="L1219" s="8" t="s">
        <v>85</v>
      </c>
      <c r="M1219" s="8">
        <v>1</v>
      </c>
      <c r="N1219" s="236"/>
      <c r="O1219" s="219"/>
      <c r="P1219" s="167"/>
      <c r="Q1219" s="167"/>
      <c r="R1219" s="167"/>
      <c r="S1219" s="167"/>
      <c r="T1219" s="167"/>
      <c r="U1219" s="218"/>
      <c r="V1219" s="223"/>
      <c r="W1219" s="168"/>
      <c r="X1219" s="168"/>
      <c r="Y1219" s="223"/>
      <c r="Z1219" s="168"/>
      <c r="AA1219" s="168"/>
      <c r="AB1219" s="223"/>
      <c r="AC1219" s="168"/>
      <c r="AD1219" s="168"/>
      <c r="AE1219" s="168"/>
      <c r="AF1219" s="167"/>
      <c r="AG1219" s="168"/>
      <c r="AH1219" s="292"/>
      <c r="AI1219" s="292"/>
      <c r="AJ1219" s="167"/>
    </row>
    <row r="1220" spans="2:36" ht="68.5" customHeight="1" x14ac:dyDescent="0.3">
      <c r="B1220" s="217"/>
      <c r="C1220" s="219"/>
      <c r="D1220" s="217"/>
      <c r="E1220" s="166"/>
      <c r="F1220" s="166"/>
      <c r="G1220" s="169"/>
      <c r="H1220" s="167"/>
      <c r="I1220" s="167"/>
      <c r="J1220" s="12" t="s">
        <v>213</v>
      </c>
      <c r="K1220" s="8" t="s">
        <v>118</v>
      </c>
      <c r="L1220" s="8" t="s">
        <v>119</v>
      </c>
      <c r="M1220" s="8">
        <v>1</v>
      </c>
      <c r="N1220" s="236"/>
      <c r="O1220" s="219"/>
      <c r="P1220" s="167"/>
      <c r="Q1220" s="167"/>
      <c r="R1220" s="167"/>
      <c r="S1220" s="167"/>
      <c r="T1220" s="167"/>
      <c r="U1220" s="218"/>
      <c r="V1220" s="223"/>
      <c r="W1220" s="168"/>
      <c r="X1220" s="168"/>
      <c r="Y1220" s="223"/>
      <c r="Z1220" s="168"/>
      <c r="AA1220" s="168"/>
      <c r="AB1220" s="223"/>
      <c r="AC1220" s="168"/>
      <c r="AD1220" s="168"/>
      <c r="AE1220" s="168"/>
      <c r="AF1220" s="167"/>
      <c r="AG1220" s="168"/>
      <c r="AH1220" s="292"/>
      <c r="AI1220" s="292"/>
      <c r="AJ1220" s="167"/>
    </row>
    <row r="1221" spans="2:36" ht="68.5" customHeight="1" x14ac:dyDescent="0.3">
      <c r="B1221" s="217"/>
      <c r="C1221" s="219"/>
      <c r="D1221" s="217"/>
      <c r="E1221" s="166"/>
      <c r="F1221" s="166"/>
      <c r="G1221" s="169"/>
      <c r="H1221" s="167"/>
      <c r="I1221" s="167"/>
      <c r="J1221" s="12" t="s">
        <v>120</v>
      </c>
      <c r="K1221" s="8" t="s">
        <v>121</v>
      </c>
      <c r="L1221" s="8" t="s">
        <v>119</v>
      </c>
      <c r="M1221" s="8">
        <v>1</v>
      </c>
      <c r="N1221" s="236"/>
      <c r="O1221" s="219"/>
      <c r="P1221" s="167"/>
      <c r="Q1221" s="167"/>
      <c r="R1221" s="167"/>
      <c r="S1221" s="167"/>
      <c r="T1221" s="167"/>
      <c r="U1221" s="218"/>
      <c r="V1221" s="223"/>
      <c r="W1221" s="168"/>
      <c r="X1221" s="168"/>
      <c r="Y1221" s="223"/>
      <c r="Z1221" s="168"/>
      <c r="AA1221" s="168"/>
      <c r="AB1221" s="223"/>
      <c r="AC1221" s="168"/>
      <c r="AD1221" s="168"/>
      <c r="AE1221" s="168"/>
      <c r="AF1221" s="167"/>
      <c r="AG1221" s="168"/>
      <c r="AH1221" s="292"/>
      <c r="AI1221" s="292"/>
      <c r="AJ1221" s="167"/>
    </row>
    <row r="1222" spans="2:36" ht="136.5" customHeight="1" x14ac:dyDescent="0.3">
      <c r="B1222" s="170" t="s">
        <v>970</v>
      </c>
      <c r="C1222" s="218" t="s">
        <v>975</v>
      </c>
      <c r="D1222" s="169" t="s">
        <v>66</v>
      </c>
      <c r="E1222" s="166" t="s">
        <v>67</v>
      </c>
      <c r="F1222" s="169" t="s">
        <v>134</v>
      </c>
      <c r="G1222" s="185" t="s">
        <v>795</v>
      </c>
      <c r="H1222" s="167" t="s">
        <v>70</v>
      </c>
      <c r="I1222" s="167" t="s">
        <v>98</v>
      </c>
      <c r="J1222" s="12" t="s">
        <v>745</v>
      </c>
      <c r="K1222" s="68" t="s">
        <v>746</v>
      </c>
      <c r="L1222" s="73" t="s">
        <v>751</v>
      </c>
      <c r="M1222" s="51">
        <v>40</v>
      </c>
      <c r="N1222" s="168" t="s">
        <v>743</v>
      </c>
      <c r="O1222" s="218" t="s">
        <v>974</v>
      </c>
      <c r="P1222" s="167" t="s">
        <v>75</v>
      </c>
      <c r="Q1222" s="167" t="s">
        <v>76</v>
      </c>
      <c r="R1222" s="167" t="s">
        <v>77</v>
      </c>
      <c r="S1222" s="167" t="s">
        <v>109</v>
      </c>
      <c r="T1222" s="186">
        <f>+V1222+Y1222</f>
        <v>25680</v>
      </c>
      <c r="U1222" s="186">
        <f>+T1222/2</f>
        <v>12840</v>
      </c>
      <c r="V1222" s="282">
        <v>21828</v>
      </c>
      <c r="W1222" s="168" t="s">
        <v>98</v>
      </c>
      <c r="X1222" s="168" t="s">
        <v>98</v>
      </c>
      <c r="Y1222" s="282">
        <v>3852</v>
      </c>
      <c r="Z1222" s="168" t="s">
        <v>98</v>
      </c>
      <c r="AA1222" s="168" t="s">
        <v>98</v>
      </c>
      <c r="AB1222" s="282">
        <v>4164.32</v>
      </c>
      <c r="AC1222" s="168" t="s">
        <v>149</v>
      </c>
      <c r="AD1222" s="168" t="s">
        <v>98</v>
      </c>
      <c r="AE1222" s="190">
        <f>+V1222+Y1222</f>
        <v>25680</v>
      </c>
      <c r="AF1222" s="167" t="s">
        <v>98</v>
      </c>
      <c r="AG1222" s="168" t="s">
        <v>33</v>
      </c>
      <c r="AH1222" s="195" t="s">
        <v>165</v>
      </c>
      <c r="AI1222" s="195" t="s">
        <v>303</v>
      </c>
      <c r="AJ1222" s="167"/>
    </row>
    <row r="1223" spans="2:36" ht="68.5" customHeight="1" x14ac:dyDescent="0.3">
      <c r="B1223" s="217"/>
      <c r="C1223" s="219"/>
      <c r="D1223" s="217"/>
      <c r="E1223" s="166"/>
      <c r="F1223" s="169"/>
      <c r="G1223" s="185"/>
      <c r="H1223" s="167"/>
      <c r="I1223" s="167"/>
      <c r="J1223" s="12" t="s">
        <v>127</v>
      </c>
      <c r="K1223" s="68" t="s">
        <v>669</v>
      </c>
      <c r="L1223" s="8" t="s">
        <v>85</v>
      </c>
      <c r="M1223" s="8">
        <v>2</v>
      </c>
      <c r="N1223" s="168"/>
      <c r="O1223" s="219"/>
      <c r="P1223" s="167"/>
      <c r="Q1223" s="167"/>
      <c r="R1223" s="167"/>
      <c r="S1223" s="167"/>
      <c r="T1223" s="167"/>
      <c r="U1223" s="186"/>
      <c r="V1223" s="223"/>
      <c r="W1223" s="168"/>
      <c r="X1223" s="168"/>
      <c r="Y1223" s="223"/>
      <c r="Z1223" s="168"/>
      <c r="AA1223" s="168"/>
      <c r="AB1223" s="223"/>
      <c r="AC1223" s="168"/>
      <c r="AD1223" s="168"/>
      <c r="AE1223" s="168"/>
      <c r="AF1223" s="167"/>
      <c r="AG1223" s="168"/>
      <c r="AH1223" s="292"/>
      <c r="AI1223" s="292"/>
      <c r="AJ1223" s="167"/>
    </row>
    <row r="1224" spans="2:36" ht="68.5" customHeight="1" x14ac:dyDescent="0.3">
      <c r="B1224" s="207" t="s">
        <v>971</v>
      </c>
      <c r="C1224" s="221" t="s">
        <v>976</v>
      </c>
      <c r="D1224" s="221" t="s">
        <v>66</v>
      </c>
      <c r="E1224" s="166" t="s">
        <v>67</v>
      </c>
      <c r="F1224" s="166" t="s">
        <v>132</v>
      </c>
      <c r="G1224" s="169" t="s">
        <v>740</v>
      </c>
      <c r="H1224" s="167" t="s">
        <v>70</v>
      </c>
      <c r="I1224" s="167" t="s">
        <v>98</v>
      </c>
      <c r="J1224" s="12" t="s">
        <v>113</v>
      </c>
      <c r="K1224" s="8" t="s">
        <v>114</v>
      </c>
      <c r="L1224" s="8" t="s">
        <v>115</v>
      </c>
      <c r="M1224" s="8">
        <v>1</v>
      </c>
      <c r="N1224" s="236" t="s">
        <v>743</v>
      </c>
      <c r="O1224" s="221" t="s">
        <v>988</v>
      </c>
      <c r="P1224" s="167" t="s">
        <v>75</v>
      </c>
      <c r="Q1224" s="167" t="s">
        <v>76</v>
      </c>
      <c r="R1224" s="167" t="s">
        <v>77</v>
      </c>
      <c r="S1224" s="167" t="s">
        <v>109</v>
      </c>
      <c r="T1224" s="186">
        <f>+V1224+Y1224</f>
        <v>75970</v>
      </c>
      <c r="U1224" s="294">
        <f>+T1224/M1225</f>
        <v>75970</v>
      </c>
      <c r="V1224" s="293">
        <v>64574.5</v>
      </c>
      <c r="W1224" s="168" t="s">
        <v>98</v>
      </c>
      <c r="X1224" s="168" t="s">
        <v>98</v>
      </c>
      <c r="Y1224" s="293">
        <v>11395.5</v>
      </c>
      <c r="Z1224" s="168" t="s">
        <v>98</v>
      </c>
      <c r="AA1224" s="168" t="s">
        <v>98</v>
      </c>
      <c r="AB1224" s="293">
        <v>6159.73</v>
      </c>
      <c r="AC1224" s="168" t="s">
        <v>80</v>
      </c>
      <c r="AD1224" s="168" t="s">
        <v>98</v>
      </c>
      <c r="AE1224" s="190">
        <f>+V1224+Y1224</f>
        <v>75970</v>
      </c>
      <c r="AF1224" s="167" t="s">
        <v>98</v>
      </c>
      <c r="AG1224" s="168" t="s">
        <v>33</v>
      </c>
      <c r="AH1224" s="291" t="s">
        <v>253</v>
      </c>
      <c r="AI1224" s="291" t="s">
        <v>259</v>
      </c>
      <c r="AJ1224" s="167"/>
    </row>
    <row r="1225" spans="2:36" ht="68.5" customHeight="1" x14ac:dyDescent="0.3">
      <c r="B1225" s="217"/>
      <c r="C1225" s="219"/>
      <c r="D1225" s="217"/>
      <c r="E1225" s="166"/>
      <c r="F1225" s="166"/>
      <c r="G1225" s="169"/>
      <c r="H1225" s="167"/>
      <c r="I1225" s="167"/>
      <c r="J1225" s="12" t="s">
        <v>116</v>
      </c>
      <c r="K1225" s="8" t="s">
        <v>117</v>
      </c>
      <c r="L1225" s="8" t="s">
        <v>85</v>
      </c>
      <c r="M1225" s="8">
        <v>1</v>
      </c>
      <c r="N1225" s="236"/>
      <c r="O1225" s="219"/>
      <c r="P1225" s="167"/>
      <c r="Q1225" s="167"/>
      <c r="R1225" s="167"/>
      <c r="S1225" s="167"/>
      <c r="T1225" s="167"/>
      <c r="U1225" s="218"/>
      <c r="V1225" s="223"/>
      <c r="W1225" s="168"/>
      <c r="X1225" s="168"/>
      <c r="Y1225" s="223"/>
      <c r="Z1225" s="168"/>
      <c r="AA1225" s="168"/>
      <c r="AB1225" s="223"/>
      <c r="AC1225" s="168"/>
      <c r="AD1225" s="168"/>
      <c r="AE1225" s="168"/>
      <c r="AF1225" s="167"/>
      <c r="AG1225" s="168"/>
      <c r="AH1225" s="292"/>
      <c r="AI1225" s="292"/>
      <c r="AJ1225" s="167"/>
    </row>
    <row r="1226" spans="2:36" ht="68.5" customHeight="1" x14ac:dyDescent="0.3">
      <c r="B1226" s="217"/>
      <c r="C1226" s="219"/>
      <c r="D1226" s="217"/>
      <c r="E1226" s="166"/>
      <c r="F1226" s="166"/>
      <c r="G1226" s="169"/>
      <c r="H1226" s="167"/>
      <c r="I1226" s="167"/>
      <c r="J1226" s="12" t="s">
        <v>213</v>
      </c>
      <c r="K1226" s="8" t="s">
        <v>118</v>
      </c>
      <c r="L1226" s="8" t="s">
        <v>119</v>
      </c>
      <c r="M1226" s="8">
        <v>1</v>
      </c>
      <c r="N1226" s="236"/>
      <c r="O1226" s="219"/>
      <c r="P1226" s="167"/>
      <c r="Q1226" s="167"/>
      <c r="R1226" s="167"/>
      <c r="S1226" s="167"/>
      <c r="T1226" s="167"/>
      <c r="U1226" s="218"/>
      <c r="V1226" s="223"/>
      <c r="W1226" s="168"/>
      <c r="X1226" s="168"/>
      <c r="Y1226" s="223"/>
      <c r="Z1226" s="168"/>
      <c r="AA1226" s="168"/>
      <c r="AB1226" s="223"/>
      <c r="AC1226" s="168"/>
      <c r="AD1226" s="168"/>
      <c r="AE1226" s="168"/>
      <c r="AF1226" s="167"/>
      <c r="AG1226" s="168"/>
      <c r="AH1226" s="292"/>
      <c r="AI1226" s="292"/>
      <c r="AJ1226" s="167"/>
    </row>
    <row r="1227" spans="2:36" ht="68.5" customHeight="1" x14ac:dyDescent="0.3">
      <c r="B1227" s="217"/>
      <c r="C1227" s="219"/>
      <c r="D1227" s="217"/>
      <c r="E1227" s="166"/>
      <c r="F1227" s="166"/>
      <c r="G1227" s="169"/>
      <c r="H1227" s="167"/>
      <c r="I1227" s="167"/>
      <c r="J1227" s="12" t="s">
        <v>120</v>
      </c>
      <c r="K1227" s="8" t="s">
        <v>121</v>
      </c>
      <c r="L1227" s="8" t="s">
        <v>119</v>
      </c>
      <c r="M1227" s="8">
        <v>1</v>
      </c>
      <c r="N1227" s="236"/>
      <c r="O1227" s="219"/>
      <c r="P1227" s="167"/>
      <c r="Q1227" s="167"/>
      <c r="R1227" s="167"/>
      <c r="S1227" s="167"/>
      <c r="T1227" s="167"/>
      <c r="U1227" s="218"/>
      <c r="V1227" s="223"/>
      <c r="W1227" s="168"/>
      <c r="X1227" s="168"/>
      <c r="Y1227" s="223"/>
      <c r="Z1227" s="168"/>
      <c r="AA1227" s="168"/>
      <c r="AB1227" s="223"/>
      <c r="AC1227" s="168"/>
      <c r="AD1227" s="168"/>
      <c r="AE1227" s="168"/>
      <c r="AF1227" s="167"/>
      <c r="AG1227" s="168"/>
      <c r="AH1227" s="292"/>
      <c r="AI1227" s="292"/>
      <c r="AJ1227" s="167"/>
    </row>
    <row r="1228" spans="2:36" ht="126" customHeight="1" x14ac:dyDescent="0.3">
      <c r="B1228" s="354" t="s">
        <v>972</v>
      </c>
      <c r="C1228" s="287" t="s">
        <v>975</v>
      </c>
      <c r="D1228" s="287" t="s">
        <v>66</v>
      </c>
      <c r="E1228" s="179" t="s">
        <v>67</v>
      </c>
      <c r="F1228" s="241" t="s">
        <v>134</v>
      </c>
      <c r="G1228" s="191" t="s">
        <v>795</v>
      </c>
      <c r="H1228" s="179" t="s">
        <v>70</v>
      </c>
      <c r="I1228" s="284" t="s">
        <v>98</v>
      </c>
      <c r="J1228" s="12" t="s">
        <v>745</v>
      </c>
      <c r="K1228" s="68" t="s">
        <v>746</v>
      </c>
      <c r="L1228" s="73" t="s">
        <v>751</v>
      </c>
      <c r="M1228" s="159">
        <v>40</v>
      </c>
      <c r="N1228" s="191" t="s">
        <v>743</v>
      </c>
      <c r="O1228" s="287" t="s">
        <v>974</v>
      </c>
      <c r="P1228" s="179" t="s">
        <v>75</v>
      </c>
      <c r="Q1228" s="179" t="s">
        <v>76</v>
      </c>
      <c r="R1228" s="179" t="s">
        <v>77</v>
      </c>
      <c r="S1228" s="179" t="s">
        <v>109</v>
      </c>
      <c r="T1228" s="276">
        <f>+V1228+Y1228</f>
        <v>51360</v>
      </c>
      <c r="U1228" s="276">
        <f>+T1228/1</f>
        <v>51360</v>
      </c>
      <c r="V1228" s="227">
        <v>43656</v>
      </c>
      <c r="W1228" s="191" t="s">
        <v>98</v>
      </c>
      <c r="X1228" s="191" t="s">
        <v>98</v>
      </c>
      <c r="Y1228" s="227">
        <v>7704</v>
      </c>
      <c r="Z1228" s="191" t="s">
        <v>98</v>
      </c>
      <c r="AA1228" s="191" t="s">
        <v>98</v>
      </c>
      <c r="AB1228" s="227">
        <v>4164.32</v>
      </c>
      <c r="AC1228" s="191" t="s">
        <v>149</v>
      </c>
      <c r="AD1228" s="191" t="s">
        <v>98</v>
      </c>
      <c r="AE1228" s="208">
        <f>+V1228+Y1228</f>
        <v>51360</v>
      </c>
      <c r="AF1228" s="179" t="s">
        <v>98</v>
      </c>
      <c r="AG1228" s="191" t="s">
        <v>33</v>
      </c>
      <c r="AH1228" s="224" t="s">
        <v>303</v>
      </c>
      <c r="AI1228" s="224" t="s">
        <v>252</v>
      </c>
      <c r="AJ1228" s="179"/>
    </row>
    <row r="1229" spans="2:36" ht="68.5" customHeight="1" x14ac:dyDescent="0.3">
      <c r="B1229" s="355"/>
      <c r="C1229" s="288"/>
      <c r="D1229" s="288"/>
      <c r="E1229" s="180"/>
      <c r="F1229" s="337"/>
      <c r="G1229" s="192"/>
      <c r="H1229" s="180"/>
      <c r="I1229" s="285"/>
      <c r="J1229" s="12" t="s">
        <v>127</v>
      </c>
      <c r="K1229" s="68" t="s">
        <v>669</v>
      </c>
      <c r="L1229" s="8" t="s">
        <v>85</v>
      </c>
      <c r="M1229" s="31">
        <v>4</v>
      </c>
      <c r="N1229" s="192"/>
      <c r="O1229" s="288"/>
      <c r="P1229" s="180"/>
      <c r="Q1229" s="180"/>
      <c r="R1229" s="180"/>
      <c r="S1229" s="180"/>
      <c r="T1229" s="277"/>
      <c r="U1229" s="277"/>
      <c r="V1229" s="228"/>
      <c r="W1229" s="192"/>
      <c r="X1229" s="192"/>
      <c r="Y1229" s="228"/>
      <c r="Z1229" s="192"/>
      <c r="AA1229" s="192"/>
      <c r="AB1229" s="228"/>
      <c r="AC1229" s="192"/>
      <c r="AD1229" s="192"/>
      <c r="AE1229" s="209"/>
      <c r="AF1229" s="180"/>
      <c r="AG1229" s="192"/>
      <c r="AH1229" s="225"/>
      <c r="AI1229" s="225"/>
      <c r="AJ1229" s="180"/>
    </row>
    <row r="1230" spans="2:36" ht="68.5" customHeight="1" thickBot="1" x14ac:dyDescent="0.35">
      <c r="B1230" s="356"/>
      <c r="C1230" s="289"/>
      <c r="D1230" s="289"/>
      <c r="E1230" s="181"/>
      <c r="F1230" s="232"/>
      <c r="G1230" s="193"/>
      <c r="H1230" s="181"/>
      <c r="I1230" s="286"/>
      <c r="J1230" s="160" t="s">
        <v>1077</v>
      </c>
      <c r="K1230" s="160" t="s">
        <v>112</v>
      </c>
      <c r="L1230" s="161" t="s">
        <v>85</v>
      </c>
      <c r="M1230" s="162">
        <v>1</v>
      </c>
      <c r="N1230" s="193"/>
      <c r="O1230" s="289"/>
      <c r="P1230" s="181"/>
      <c r="Q1230" s="181"/>
      <c r="R1230" s="181"/>
      <c r="S1230" s="181"/>
      <c r="T1230" s="278"/>
      <c r="U1230" s="278"/>
      <c r="V1230" s="229"/>
      <c r="W1230" s="193"/>
      <c r="X1230" s="193"/>
      <c r="Y1230" s="229"/>
      <c r="Z1230" s="193"/>
      <c r="AA1230" s="193"/>
      <c r="AB1230" s="229"/>
      <c r="AC1230" s="193"/>
      <c r="AD1230" s="193"/>
      <c r="AE1230" s="210"/>
      <c r="AF1230" s="181"/>
      <c r="AG1230" s="193"/>
      <c r="AH1230" s="226"/>
      <c r="AI1230" s="226"/>
      <c r="AJ1230" s="181"/>
    </row>
    <row r="1231" spans="2:36" ht="68.5" customHeight="1" x14ac:dyDescent="0.3">
      <c r="B1231" s="216" t="s">
        <v>1078</v>
      </c>
      <c r="C1231" s="218" t="s">
        <v>980</v>
      </c>
      <c r="D1231" s="220" t="s">
        <v>66</v>
      </c>
      <c r="E1231" s="166" t="s">
        <v>67</v>
      </c>
      <c r="F1231" s="169" t="s">
        <v>134</v>
      </c>
      <c r="G1231" s="185" t="s">
        <v>1079</v>
      </c>
      <c r="H1231" s="167" t="s">
        <v>70</v>
      </c>
      <c r="I1231" s="167" t="s">
        <v>98</v>
      </c>
      <c r="J1231" s="12" t="s">
        <v>745</v>
      </c>
      <c r="K1231" s="68" t="s">
        <v>746</v>
      </c>
      <c r="L1231" s="73" t="s">
        <v>751</v>
      </c>
      <c r="M1231" s="51">
        <v>40</v>
      </c>
      <c r="N1231" s="168" t="s">
        <v>743</v>
      </c>
      <c r="O1231" s="221" t="s">
        <v>604</v>
      </c>
      <c r="P1231" s="167" t="s">
        <v>75</v>
      </c>
      <c r="Q1231" s="167" t="s">
        <v>76</v>
      </c>
      <c r="R1231" s="167" t="s">
        <v>77</v>
      </c>
      <c r="S1231" s="167" t="s">
        <v>109</v>
      </c>
      <c r="T1231" s="186">
        <f>+V1231+Y1231</f>
        <v>158360</v>
      </c>
      <c r="U1231" s="186">
        <f>+T1231/M1232</f>
        <v>79180</v>
      </c>
      <c r="V1231" s="222">
        <v>134606</v>
      </c>
      <c r="W1231" s="168" t="s">
        <v>98</v>
      </c>
      <c r="X1231" s="168" t="s">
        <v>98</v>
      </c>
      <c r="Y1231" s="222">
        <v>23754</v>
      </c>
      <c r="Z1231" s="168" t="s">
        <v>98</v>
      </c>
      <c r="AA1231" s="168" t="s">
        <v>98</v>
      </c>
      <c r="AB1231" s="222">
        <v>12840</v>
      </c>
      <c r="AC1231" s="168" t="s">
        <v>149</v>
      </c>
      <c r="AD1231" s="168" t="s">
        <v>98</v>
      </c>
      <c r="AE1231" s="190">
        <f>+V1231+Y1231</f>
        <v>158360</v>
      </c>
      <c r="AF1231" s="167" t="s">
        <v>98</v>
      </c>
      <c r="AG1231" s="168" t="s">
        <v>33</v>
      </c>
      <c r="AH1231" s="295" t="s">
        <v>303</v>
      </c>
      <c r="AI1231" s="291" t="s">
        <v>252</v>
      </c>
      <c r="AJ1231" s="167"/>
    </row>
    <row r="1232" spans="2:36" ht="68.5" customHeight="1" x14ac:dyDescent="0.3">
      <c r="B1232" s="217"/>
      <c r="C1232" s="219"/>
      <c r="D1232" s="217"/>
      <c r="E1232" s="166"/>
      <c r="F1232" s="169"/>
      <c r="G1232" s="185"/>
      <c r="H1232" s="167"/>
      <c r="I1232" s="167"/>
      <c r="J1232" s="12" t="s">
        <v>111</v>
      </c>
      <c r="K1232" s="68" t="s">
        <v>748</v>
      </c>
      <c r="L1232" s="8" t="s">
        <v>85</v>
      </c>
      <c r="M1232" s="73">
        <v>2</v>
      </c>
      <c r="N1232" s="168"/>
      <c r="O1232" s="219"/>
      <c r="P1232" s="167"/>
      <c r="Q1232" s="167"/>
      <c r="R1232" s="167"/>
      <c r="S1232" s="167"/>
      <c r="T1232" s="167"/>
      <c r="U1232" s="186"/>
      <c r="V1232" s="223"/>
      <c r="W1232" s="168"/>
      <c r="X1232" s="168"/>
      <c r="Y1232" s="223"/>
      <c r="Z1232" s="168"/>
      <c r="AA1232" s="168"/>
      <c r="AB1232" s="223"/>
      <c r="AC1232" s="168"/>
      <c r="AD1232" s="168"/>
      <c r="AE1232" s="168"/>
      <c r="AF1232" s="167"/>
      <c r="AG1232" s="168"/>
      <c r="AH1232" s="292"/>
      <c r="AI1232" s="292"/>
      <c r="AJ1232" s="167"/>
    </row>
    <row r="1233" spans="2:36" ht="68.5" customHeight="1" x14ac:dyDescent="0.3">
      <c r="B1233" s="217"/>
      <c r="C1233" s="219"/>
      <c r="D1233" s="217"/>
      <c r="E1233" s="166"/>
      <c r="F1233" s="169"/>
      <c r="G1233" s="185"/>
      <c r="H1233" s="167"/>
      <c r="I1233" s="167"/>
      <c r="J1233" s="12" t="s">
        <v>127</v>
      </c>
      <c r="K1233" s="68" t="s">
        <v>669</v>
      </c>
      <c r="L1233" s="8" t="s">
        <v>85</v>
      </c>
      <c r="M1233" s="73">
        <v>74</v>
      </c>
      <c r="N1233" s="168"/>
      <c r="O1233" s="219"/>
      <c r="P1233" s="167"/>
      <c r="Q1233" s="167"/>
      <c r="R1233" s="167"/>
      <c r="S1233" s="167"/>
      <c r="T1233" s="167"/>
      <c r="U1233" s="186"/>
      <c r="V1233" s="223"/>
      <c r="W1233" s="168"/>
      <c r="X1233" s="168"/>
      <c r="Y1233" s="223"/>
      <c r="Z1233" s="168"/>
      <c r="AA1233" s="168"/>
      <c r="AB1233" s="223"/>
      <c r="AC1233" s="168"/>
      <c r="AD1233" s="168"/>
      <c r="AE1233" s="168"/>
      <c r="AF1233" s="167"/>
      <c r="AG1233" s="168"/>
      <c r="AH1233" s="292"/>
      <c r="AI1233" s="292"/>
      <c r="AJ1233" s="167"/>
    </row>
    <row r="1234" spans="2:36" ht="68.5" customHeight="1" x14ac:dyDescent="0.3">
      <c r="B1234" s="273" t="s">
        <v>928</v>
      </c>
      <c r="C1234" s="337" t="s">
        <v>935</v>
      </c>
      <c r="D1234" s="273" t="s">
        <v>88</v>
      </c>
      <c r="E1234" s="184" t="s">
        <v>67</v>
      </c>
      <c r="F1234" s="308" t="s">
        <v>134</v>
      </c>
      <c r="G1234" s="452" t="s">
        <v>795</v>
      </c>
      <c r="H1234" s="180" t="s">
        <v>70</v>
      </c>
      <c r="I1234" s="181" t="s">
        <v>98</v>
      </c>
      <c r="J1234" s="52" t="s">
        <v>745</v>
      </c>
      <c r="K1234" s="92" t="s">
        <v>746</v>
      </c>
      <c r="L1234" s="94" t="s">
        <v>751</v>
      </c>
      <c r="M1234" s="49">
        <v>40</v>
      </c>
      <c r="N1234" s="193" t="s">
        <v>743</v>
      </c>
      <c r="O1234" s="239" t="s">
        <v>943</v>
      </c>
      <c r="P1234" s="180" t="s">
        <v>75</v>
      </c>
      <c r="Q1234" s="180" t="s">
        <v>76</v>
      </c>
      <c r="R1234" s="180" t="s">
        <v>77</v>
      </c>
      <c r="S1234" s="181" t="s">
        <v>109</v>
      </c>
      <c r="T1234" s="278">
        <f>+V1234+Y1234</f>
        <v>126221.37</v>
      </c>
      <c r="U1234" s="278" t="s">
        <v>98</v>
      </c>
      <c r="V1234" s="187">
        <v>107288.16</v>
      </c>
      <c r="W1234" s="193" t="s">
        <v>98</v>
      </c>
      <c r="X1234" s="193" t="s">
        <v>98</v>
      </c>
      <c r="Y1234" s="187">
        <v>18933.21</v>
      </c>
      <c r="Z1234" s="193" t="s">
        <v>98</v>
      </c>
      <c r="AA1234" s="193" t="s">
        <v>98</v>
      </c>
      <c r="AB1234" s="519" t="s">
        <v>942</v>
      </c>
      <c r="AC1234" s="193" t="s">
        <v>149</v>
      </c>
      <c r="AD1234" s="193" t="s">
        <v>98</v>
      </c>
      <c r="AE1234" s="210">
        <f>+V1234+Y1234</f>
        <v>126221.37</v>
      </c>
      <c r="AF1234" s="181" t="s">
        <v>98</v>
      </c>
      <c r="AG1234" s="193" t="s">
        <v>33</v>
      </c>
      <c r="AH1234" s="239" t="s">
        <v>989</v>
      </c>
      <c r="AI1234" s="239" t="s">
        <v>164</v>
      </c>
      <c r="AJ1234" s="181"/>
    </row>
    <row r="1235" spans="2:36" ht="68.5" customHeight="1" x14ac:dyDescent="0.3">
      <c r="B1235" s="273"/>
      <c r="C1235" s="337"/>
      <c r="D1235" s="273"/>
      <c r="E1235" s="166"/>
      <c r="F1235" s="169"/>
      <c r="G1235" s="185"/>
      <c r="H1235" s="180"/>
      <c r="I1235" s="167"/>
      <c r="J1235" s="12" t="s">
        <v>111</v>
      </c>
      <c r="K1235" s="68" t="s">
        <v>748</v>
      </c>
      <c r="L1235" s="8" t="s">
        <v>85</v>
      </c>
      <c r="M1235" s="51">
        <v>3</v>
      </c>
      <c r="N1235" s="168"/>
      <c r="O1235" s="239"/>
      <c r="P1235" s="180"/>
      <c r="Q1235" s="180"/>
      <c r="R1235" s="180"/>
      <c r="S1235" s="167"/>
      <c r="T1235" s="167"/>
      <c r="U1235" s="186"/>
      <c r="V1235" s="465"/>
      <c r="W1235" s="168"/>
      <c r="X1235" s="168"/>
      <c r="Y1235" s="465"/>
      <c r="Z1235" s="168"/>
      <c r="AA1235" s="168"/>
      <c r="AB1235" s="520"/>
      <c r="AC1235" s="168"/>
      <c r="AD1235" s="168"/>
      <c r="AE1235" s="168"/>
      <c r="AF1235" s="167"/>
      <c r="AG1235" s="168"/>
      <c r="AH1235" s="239"/>
      <c r="AI1235" s="239"/>
      <c r="AJ1235" s="167"/>
    </row>
    <row r="1236" spans="2:36" ht="68.5" customHeight="1" x14ac:dyDescent="0.3">
      <c r="B1236" s="274"/>
      <c r="C1236" s="232"/>
      <c r="D1236" s="274"/>
      <c r="E1236" s="166"/>
      <c r="F1236" s="169"/>
      <c r="G1236" s="185"/>
      <c r="H1236" s="181"/>
      <c r="I1236" s="167"/>
      <c r="J1236" s="12" t="s">
        <v>127</v>
      </c>
      <c r="K1236" s="68" t="s">
        <v>669</v>
      </c>
      <c r="L1236" s="8" t="s">
        <v>85</v>
      </c>
      <c r="M1236" s="8">
        <v>120</v>
      </c>
      <c r="N1236" s="168"/>
      <c r="O1236" s="240"/>
      <c r="P1236" s="181"/>
      <c r="Q1236" s="181"/>
      <c r="R1236" s="181"/>
      <c r="S1236" s="167"/>
      <c r="T1236" s="167"/>
      <c r="U1236" s="186"/>
      <c r="V1236" s="315"/>
      <c r="W1236" s="168"/>
      <c r="X1236" s="168"/>
      <c r="Y1236" s="315"/>
      <c r="Z1236" s="168"/>
      <c r="AA1236" s="168"/>
      <c r="AB1236" s="521"/>
      <c r="AC1236" s="168"/>
      <c r="AD1236" s="168"/>
      <c r="AE1236" s="168"/>
      <c r="AF1236" s="167"/>
      <c r="AG1236" s="168"/>
      <c r="AH1236" s="240"/>
      <c r="AI1236" s="240"/>
      <c r="AJ1236" s="167"/>
    </row>
    <row r="1237" spans="2:36" ht="68.5" customHeight="1" x14ac:dyDescent="0.3">
      <c r="B1237" s="200" t="s">
        <v>929</v>
      </c>
      <c r="C1237" s="241" t="s">
        <v>936</v>
      </c>
      <c r="D1237" s="91" t="s">
        <v>88</v>
      </c>
      <c r="E1237" s="166" t="s">
        <v>67</v>
      </c>
      <c r="F1237" s="169" t="s">
        <v>134</v>
      </c>
      <c r="G1237" s="185" t="s">
        <v>795</v>
      </c>
      <c r="H1237" s="179" t="s">
        <v>70</v>
      </c>
      <c r="I1237" s="167" t="s">
        <v>98</v>
      </c>
      <c r="J1237" s="12" t="s">
        <v>745</v>
      </c>
      <c r="K1237" s="68" t="s">
        <v>746</v>
      </c>
      <c r="L1237" s="73" t="s">
        <v>751</v>
      </c>
      <c r="M1237" s="51">
        <v>40</v>
      </c>
      <c r="N1237" s="168" t="s">
        <v>743</v>
      </c>
      <c r="O1237" s="238" t="s">
        <v>943</v>
      </c>
      <c r="P1237" s="179" t="s">
        <v>75</v>
      </c>
      <c r="Q1237" s="179" t="s">
        <v>76</v>
      </c>
      <c r="R1237" s="179" t="s">
        <v>77</v>
      </c>
      <c r="S1237" s="167" t="s">
        <v>109</v>
      </c>
      <c r="T1237" s="186">
        <f>+V1237+Y1237</f>
        <v>48150</v>
      </c>
      <c r="U1237" s="186" t="s">
        <v>98</v>
      </c>
      <c r="V1237" s="341">
        <v>40927.5</v>
      </c>
      <c r="W1237" s="168" t="s">
        <v>98</v>
      </c>
      <c r="X1237" s="168" t="s">
        <v>98</v>
      </c>
      <c r="Y1237" s="341">
        <v>7222.5</v>
      </c>
      <c r="Z1237" s="168" t="s">
        <v>98</v>
      </c>
      <c r="AA1237" s="168" t="s">
        <v>98</v>
      </c>
      <c r="AB1237" s="341">
        <v>27246.92</v>
      </c>
      <c r="AC1237" s="168" t="s">
        <v>149</v>
      </c>
      <c r="AD1237" s="168" t="s">
        <v>98</v>
      </c>
      <c r="AE1237" s="190">
        <f>+V1237+Y1237</f>
        <v>48150</v>
      </c>
      <c r="AF1237" s="167" t="s">
        <v>98</v>
      </c>
      <c r="AG1237" s="168" t="s">
        <v>33</v>
      </c>
      <c r="AH1237" s="238" t="s">
        <v>989</v>
      </c>
      <c r="AI1237" s="238" t="s">
        <v>164</v>
      </c>
      <c r="AJ1237" s="167"/>
    </row>
    <row r="1238" spans="2:36" ht="68.5" customHeight="1" x14ac:dyDescent="0.3">
      <c r="B1238" s="201"/>
      <c r="C1238" s="337"/>
      <c r="D1238" s="104"/>
      <c r="E1238" s="166"/>
      <c r="F1238" s="169"/>
      <c r="G1238" s="185"/>
      <c r="H1238" s="180"/>
      <c r="I1238" s="167"/>
      <c r="J1238" s="12" t="s">
        <v>111</v>
      </c>
      <c r="K1238" s="68" t="s">
        <v>748</v>
      </c>
      <c r="L1238" s="8" t="s">
        <v>85</v>
      </c>
      <c r="M1238" s="51">
        <v>2</v>
      </c>
      <c r="N1238" s="168"/>
      <c r="O1238" s="239"/>
      <c r="P1238" s="180"/>
      <c r="Q1238" s="180"/>
      <c r="R1238" s="180"/>
      <c r="S1238" s="167"/>
      <c r="T1238" s="167"/>
      <c r="U1238" s="186"/>
      <c r="V1238" s="342"/>
      <c r="W1238" s="168"/>
      <c r="X1238" s="168"/>
      <c r="Y1238" s="342"/>
      <c r="Z1238" s="168"/>
      <c r="AA1238" s="168"/>
      <c r="AB1238" s="342"/>
      <c r="AC1238" s="168"/>
      <c r="AD1238" s="168"/>
      <c r="AE1238" s="168"/>
      <c r="AF1238" s="167"/>
      <c r="AG1238" s="168"/>
      <c r="AH1238" s="239"/>
      <c r="AI1238" s="239"/>
      <c r="AJ1238" s="167"/>
    </row>
    <row r="1239" spans="2:36" ht="68.5" customHeight="1" x14ac:dyDescent="0.3">
      <c r="B1239" s="202"/>
      <c r="C1239" s="232"/>
      <c r="D1239" s="94"/>
      <c r="E1239" s="166"/>
      <c r="F1239" s="169"/>
      <c r="G1239" s="185"/>
      <c r="H1239" s="181"/>
      <c r="I1239" s="167"/>
      <c r="J1239" s="12" t="s">
        <v>127</v>
      </c>
      <c r="K1239" s="68" t="s">
        <v>669</v>
      </c>
      <c r="L1239" s="8" t="s">
        <v>85</v>
      </c>
      <c r="M1239" s="8">
        <v>120</v>
      </c>
      <c r="N1239" s="168"/>
      <c r="O1239" s="240"/>
      <c r="P1239" s="181"/>
      <c r="Q1239" s="181"/>
      <c r="R1239" s="181"/>
      <c r="S1239" s="167"/>
      <c r="T1239" s="167"/>
      <c r="U1239" s="186"/>
      <c r="V1239" s="343"/>
      <c r="W1239" s="168"/>
      <c r="X1239" s="168"/>
      <c r="Y1239" s="343"/>
      <c r="Z1239" s="168"/>
      <c r="AA1239" s="168"/>
      <c r="AB1239" s="343"/>
      <c r="AC1239" s="168"/>
      <c r="AD1239" s="168"/>
      <c r="AE1239" s="168"/>
      <c r="AF1239" s="167"/>
      <c r="AG1239" s="168"/>
      <c r="AH1239" s="240"/>
      <c r="AI1239" s="240"/>
      <c r="AJ1239" s="167"/>
    </row>
    <row r="1240" spans="2:36" ht="68.5" customHeight="1" x14ac:dyDescent="0.3">
      <c r="B1240" s="200" t="s">
        <v>930</v>
      </c>
      <c r="C1240" s="179" t="s">
        <v>937</v>
      </c>
      <c r="D1240" s="272" t="s">
        <v>88</v>
      </c>
      <c r="E1240" s="166" t="s">
        <v>67</v>
      </c>
      <c r="F1240" s="169" t="s">
        <v>134</v>
      </c>
      <c r="G1240" s="185" t="s">
        <v>795</v>
      </c>
      <c r="H1240" s="179" t="s">
        <v>70</v>
      </c>
      <c r="I1240" s="167" t="s">
        <v>98</v>
      </c>
      <c r="J1240" s="12" t="s">
        <v>745</v>
      </c>
      <c r="K1240" s="68" t="s">
        <v>746</v>
      </c>
      <c r="L1240" s="73" t="s">
        <v>751</v>
      </c>
      <c r="M1240" s="51">
        <v>40</v>
      </c>
      <c r="N1240" s="168" t="s">
        <v>743</v>
      </c>
      <c r="O1240" s="238" t="s">
        <v>959</v>
      </c>
      <c r="P1240" s="179" t="s">
        <v>75</v>
      </c>
      <c r="Q1240" s="179" t="s">
        <v>76</v>
      </c>
      <c r="R1240" s="179" t="s">
        <v>77</v>
      </c>
      <c r="S1240" s="167" t="s">
        <v>109</v>
      </c>
      <c r="T1240" s="186">
        <f>+V1240+Y1240</f>
        <v>71422.47</v>
      </c>
      <c r="U1240" s="186" t="s">
        <v>98</v>
      </c>
      <c r="V1240" s="341">
        <v>60709.11</v>
      </c>
      <c r="W1240" s="168" t="s">
        <v>98</v>
      </c>
      <c r="X1240" s="168" t="s">
        <v>98</v>
      </c>
      <c r="Y1240" s="341">
        <v>10713.36</v>
      </c>
      <c r="Z1240" s="168" t="s">
        <v>98</v>
      </c>
      <c r="AA1240" s="168" t="s">
        <v>98</v>
      </c>
      <c r="AB1240" s="341">
        <v>12603.96</v>
      </c>
      <c r="AC1240" s="168" t="s">
        <v>149</v>
      </c>
      <c r="AD1240" s="168" t="s">
        <v>98</v>
      </c>
      <c r="AE1240" s="190">
        <f>+V1240+Y1240</f>
        <v>71422.47</v>
      </c>
      <c r="AF1240" s="167" t="s">
        <v>98</v>
      </c>
      <c r="AG1240" s="168" t="s">
        <v>33</v>
      </c>
      <c r="AH1240" s="238" t="s">
        <v>989</v>
      </c>
      <c r="AI1240" s="238" t="s">
        <v>164</v>
      </c>
      <c r="AJ1240" s="167"/>
    </row>
    <row r="1241" spans="2:36" ht="68.5" customHeight="1" x14ac:dyDescent="0.3">
      <c r="B1241" s="201"/>
      <c r="C1241" s="337"/>
      <c r="D1241" s="273"/>
      <c r="E1241" s="166"/>
      <c r="F1241" s="169"/>
      <c r="G1241" s="185"/>
      <c r="H1241" s="180"/>
      <c r="I1241" s="167"/>
      <c r="J1241" s="12" t="s">
        <v>111</v>
      </c>
      <c r="K1241" s="68" t="s">
        <v>748</v>
      </c>
      <c r="L1241" s="8" t="s">
        <v>85</v>
      </c>
      <c r="M1241" s="51">
        <v>3</v>
      </c>
      <c r="N1241" s="168"/>
      <c r="O1241" s="239"/>
      <c r="P1241" s="180"/>
      <c r="Q1241" s="180"/>
      <c r="R1241" s="180"/>
      <c r="S1241" s="167"/>
      <c r="T1241" s="167"/>
      <c r="U1241" s="186"/>
      <c r="V1241" s="342"/>
      <c r="W1241" s="168"/>
      <c r="X1241" s="168"/>
      <c r="Y1241" s="342"/>
      <c r="Z1241" s="168"/>
      <c r="AA1241" s="168"/>
      <c r="AB1241" s="342"/>
      <c r="AC1241" s="168"/>
      <c r="AD1241" s="168"/>
      <c r="AE1241" s="168"/>
      <c r="AF1241" s="167"/>
      <c r="AG1241" s="168"/>
      <c r="AH1241" s="239"/>
      <c r="AI1241" s="239"/>
      <c r="AJ1241" s="167"/>
    </row>
    <row r="1242" spans="2:36" ht="68.5" customHeight="1" x14ac:dyDescent="0.3">
      <c r="B1242" s="201"/>
      <c r="C1242" s="337"/>
      <c r="D1242" s="274"/>
      <c r="E1242" s="166"/>
      <c r="F1242" s="169"/>
      <c r="G1242" s="185"/>
      <c r="H1242" s="181"/>
      <c r="I1242" s="167"/>
      <c r="J1242" s="12" t="s">
        <v>127</v>
      </c>
      <c r="K1242" s="68" t="s">
        <v>669</v>
      </c>
      <c r="L1242" s="8" t="s">
        <v>85</v>
      </c>
      <c r="M1242" s="8">
        <v>24</v>
      </c>
      <c r="N1242" s="168"/>
      <c r="O1242" s="240"/>
      <c r="P1242" s="181"/>
      <c r="Q1242" s="181"/>
      <c r="R1242" s="181"/>
      <c r="S1242" s="167"/>
      <c r="T1242" s="167"/>
      <c r="U1242" s="186"/>
      <c r="V1242" s="343"/>
      <c r="W1242" s="168"/>
      <c r="X1242" s="168"/>
      <c r="Y1242" s="343"/>
      <c r="Z1242" s="168"/>
      <c r="AA1242" s="168"/>
      <c r="AB1242" s="343"/>
      <c r="AC1242" s="168"/>
      <c r="AD1242" s="168"/>
      <c r="AE1242" s="168"/>
      <c r="AF1242" s="167"/>
      <c r="AG1242" s="168"/>
      <c r="AH1242" s="240"/>
      <c r="AI1242" s="240"/>
      <c r="AJ1242" s="167"/>
    </row>
    <row r="1243" spans="2:36" ht="68.5" customHeight="1" x14ac:dyDescent="0.3">
      <c r="B1243" s="179" t="s">
        <v>1000</v>
      </c>
      <c r="C1243" s="522" t="s">
        <v>938</v>
      </c>
      <c r="D1243" s="525" t="s">
        <v>88</v>
      </c>
      <c r="E1243" s="259" t="s">
        <v>67</v>
      </c>
      <c r="F1243" s="349" t="s">
        <v>134</v>
      </c>
      <c r="G1243" s="487" t="s">
        <v>999</v>
      </c>
      <c r="H1243" s="242" t="s">
        <v>70</v>
      </c>
      <c r="I1243" s="177" t="s">
        <v>98</v>
      </c>
      <c r="J1243" s="21" t="s">
        <v>745</v>
      </c>
      <c r="K1243" s="138" t="s">
        <v>746</v>
      </c>
      <c r="L1243" s="139" t="s">
        <v>751</v>
      </c>
      <c r="M1243" s="137">
        <v>40</v>
      </c>
      <c r="N1243" s="176" t="s">
        <v>743</v>
      </c>
      <c r="O1243" s="499" t="s">
        <v>943</v>
      </c>
      <c r="P1243" s="242" t="s">
        <v>75</v>
      </c>
      <c r="Q1243" s="242" t="s">
        <v>76</v>
      </c>
      <c r="R1243" s="242" t="s">
        <v>77</v>
      </c>
      <c r="S1243" s="177" t="s">
        <v>109</v>
      </c>
      <c r="T1243" s="488">
        <f>+V1243+Y1243</f>
        <v>85674.87</v>
      </c>
      <c r="U1243" s="488" t="s">
        <v>98</v>
      </c>
      <c r="V1243" s="528">
        <v>72823.649999999994</v>
      </c>
      <c r="W1243" s="176" t="s">
        <v>98</v>
      </c>
      <c r="X1243" s="176" t="s">
        <v>98</v>
      </c>
      <c r="Y1243" s="140">
        <v>12851.22</v>
      </c>
      <c r="Z1243" s="176" t="s">
        <v>98</v>
      </c>
      <c r="AA1243" s="176" t="s">
        <v>98</v>
      </c>
      <c r="AB1243" s="528">
        <v>14130</v>
      </c>
      <c r="AC1243" s="176" t="s">
        <v>149</v>
      </c>
      <c r="AD1243" s="176" t="s">
        <v>98</v>
      </c>
      <c r="AE1243" s="246">
        <f>+V1243+Y1243</f>
        <v>85674.87</v>
      </c>
      <c r="AF1243" s="177" t="s">
        <v>98</v>
      </c>
      <c r="AG1243" s="176" t="s">
        <v>33</v>
      </c>
      <c r="AH1243" s="499" t="s">
        <v>180</v>
      </c>
      <c r="AI1243" s="499" t="s">
        <v>165</v>
      </c>
      <c r="AJ1243" s="177"/>
    </row>
    <row r="1244" spans="2:36" ht="68.5" customHeight="1" x14ac:dyDescent="0.3">
      <c r="B1244" s="201"/>
      <c r="C1244" s="523"/>
      <c r="D1244" s="526"/>
      <c r="E1244" s="259"/>
      <c r="F1244" s="349"/>
      <c r="G1244" s="487"/>
      <c r="H1244" s="243"/>
      <c r="I1244" s="177"/>
      <c r="J1244" s="21" t="s">
        <v>111</v>
      </c>
      <c r="K1244" s="138" t="s">
        <v>748</v>
      </c>
      <c r="L1244" s="29" t="s">
        <v>85</v>
      </c>
      <c r="M1244" s="137">
        <v>2</v>
      </c>
      <c r="N1244" s="176"/>
      <c r="O1244" s="500"/>
      <c r="P1244" s="243"/>
      <c r="Q1244" s="243"/>
      <c r="R1244" s="243"/>
      <c r="S1244" s="177"/>
      <c r="T1244" s="177"/>
      <c r="U1244" s="488"/>
      <c r="V1244" s="529"/>
      <c r="W1244" s="176"/>
      <c r="X1244" s="176"/>
      <c r="Y1244" s="141"/>
      <c r="Z1244" s="176"/>
      <c r="AA1244" s="176"/>
      <c r="AB1244" s="529"/>
      <c r="AC1244" s="176"/>
      <c r="AD1244" s="176"/>
      <c r="AE1244" s="176"/>
      <c r="AF1244" s="177"/>
      <c r="AG1244" s="176"/>
      <c r="AH1244" s="500"/>
      <c r="AI1244" s="500"/>
      <c r="AJ1244" s="177"/>
    </row>
    <row r="1245" spans="2:36" ht="68.5" customHeight="1" x14ac:dyDescent="0.3">
      <c r="B1245" s="202"/>
      <c r="C1245" s="524"/>
      <c r="D1245" s="527"/>
      <c r="E1245" s="259"/>
      <c r="F1245" s="349"/>
      <c r="G1245" s="487"/>
      <c r="H1245" s="244"/>
      <c r="I1245" s="177"/>
      <c r="J1245" s="21" t="s">
        <v>127</v>
      </c>
      <c r="K1245" s="138" t="s">
        <v>669</v>
      </c>
      <c r="L1245" s="29" t="s">
        <v>85</v>
      </c>
      <c r="M1245" s="29">
        <v>260</v>
      </c>
      <c r="N1245" s="176"/>
      <c r="O1245" s="501"/>
      <c r="P1245" s="244"/>
      <c r="Q1245" s="244"/>
      <c r="R1245" s="244"/>
      <c r="S1245" s="177"/>
      <c r="T1245" s="177"/>
      <c r="U1245" s="488"/>
      <c r="V1245" s="530"/>
      <c r="W1245" s="176"/>
      <c r="X1245" s="176"/>
      <c r="Y1245" s="142"/>
      <c r="Z1245" s="176"/>
      <c r="AA1245" s="176"/>
      <c r="AB1245" s="530"/>
      <c r="AC1245" s="176"/>
      <c r="AD1245" s="176"/>
      <c r="AE1245" s="176"/>
      <c r="AF1245" s="177"/>
      <c r="AG1245" s="176"/>
      <c r="AH1245" s="501"/>
      <c r="AI1245" s="501"/>
      <c r="AJ1245" s="177"/>
    </row>
    <row r="1246" spans="2:36" ht="68.5" customHeight="1" x14ac:dyDescent="0.3">
      <c r="B1246" s="200" t="s">
        <v>931</v>
      </c>
      <c r="C1246" s="241" t="s">
        <v>939</v>
      </c>
      <c r="D1246" s="104" t="s">
        <v>88</v>
      </c>
      <c r="E1246" s="166" t="s">
        <v>67</v>
      </c>
      <c r="F1246" s="169" t="s">
        <v>134</v>
      </c>
      <c r="G1246" s="185" t="s">
        <v>795</v>
      </c>
      <c r="H1246" s="179" t="s">
        <v>70</v>
      </c>
      <c r="I1246" s="167" t="s">
        <v>98</v>
      </c>
      <c r="J1246" s="12" t="s">
        <v>745</v>
      </c>
      <c r="K1246" s="68" t="s">
        <v>746</v>
      </c>
      <c r="L1246" s="73" t="s">
        <v>751</v>
      </c>
      <c r="M1246" s="51">
        <v>40</v>
      </c>
      <c r="N1246" s="168" t="s">
        <v>743</v>
      </c>
      <c r="O1246" s="105" t="s">
        <v>960</v>
      </c>
      <c r="P1246" s="179" t="s">
        <v>75</v>
      </c>
      <c r="Q1246" s="179" t="s">
        <v>76</v>
      </c>
      <c r="R1246" s="179" t="s">
        <v>77</v>
      </c>
      <c r="S1246" s="167" t="s">
        <v>109</v>
      </c>
      <c r="T1246" s="186">
        <f>+V1246+Y1246</f>
        <v>47914.07</v>
      </c>
      <c r="U1246" s="186" t="s">
        <v>98</v>
      </c>
      <c r="V1246" s="233">
        <v>40726.959999999999</v>
      </c>
      <c r="W1246" s="168" t="s">
        <v>98</v>
      </c>
      <c r="X1246" s="168" t="s">
        <v>98</v>
      </c>
      <c r="Y1246" s="100">
        <v>7187.11</v>
      </c>
      <c r="Z1246" s="168" t="s">
        <v>98</v>
      </c>
      <c r="AA1246" s="168" t="s">
        <v>98</v>
      </c>
      <c r="AB1246" s="100">
        <v>7902.26</v>
      </c>
      <c r="AC1246" s="168" t="s">
        <v>149</v>
      </c>
      <c r="AD1246" s="168" t="s">
        <v>98</v>
      </c>
      <c r="AE1246" s="190">
        <f>+V1246+Y1246</f>
        <v>47914.07</v>
      </c>
      <c r="AF1246" s="167" t="s">
        <v>98</v>
      </c>
      <c r="AG1246" s="168" t="s">
        <v>33</v>
      </c>
      <c r="AH1246" s="238" t="s">
        <v>180</v>
      </c>
      <c r="AI1246" s="238" t="s">
        <v>165</v>
      </c>
      <c r="AJ1246" s="167"/>
    </row>
    <row r="1247" spans="2:36" ht="68.5" customHeight="1" x14ac:dyDescent="0.3">
      <c r="B1247" s="201"/>
      <c r="C1247" s="337"/>
      <c r="D1247" s="104"/>
      <c r="E1247" s="166"/>
      <c r="F1247" s="169"/>
      <c r="G1247" s="185"/>
      <c r="H1247" s="180"/>
      <c r="I1247" s="167"/>
      <c r="J1247" s="12" t="s">
        <v>111</v>
      </c>
      <c r="K1247" s="68" t="s">
        <v>748</v>
      </c>
      <c r="L1247" s="8" t="s">
        <v>85</v>
      </c>
      <c r="M1247" s="51">
        <v>1</v>
      </c>
      <c r="N1247" s="168"/>
      <c r="O1247" s="239"/>
      <c r="P1247" s="180"/>
      <c r="Q1247" s="180"/>
      <c r="R1247" s="180"/>
      <c r="S1247" s="167"/>
      <c r="T1247" s="167"/>
      <c r="U1247" s="186"/>
      <c r="V1247" s="234"/>
      <c r="W1247" s="168"/>
      <c r="X1247" s="168"/>
      <c r="Y1247" s="100"/>
      <c r="Z1247" s="168"/>
      <c r="AA1247" s="168"/>
      <c r="AB1247" s="100"/>
      <c r="AC1247" s="168"/>
      <c r="AD1247" s="168"/>
      <c r="AE1247" s="168"/>
      <c r="AF1247" s="167"/>
      <c r="AG1247" s="168"/>
      <c r="AH1247" s="239"/>
      <c r="AI1247" s="239"/>
      <c r="AJ1247" s="167"/>
    </row>
    <row r="1248" spans="2:36" ht="68.5" customHeight="1" x14ac:dyDescent="0.3">
      <c r="B1248" s="202"/>
      <c r="C1248" s="232"/>
      <c r="D1248" s="104"/>
      <c r="E1248" s="166"/>
      <c r="F1248" s="169"/>
      <c r="G1248" s="185"/>
      <c r="H1248" s="181"/>
      <c r="I1248" s="167"/>
      <c r="J1248" s="12" t="s">
        <v>127</v>
      </c>
      <c r="K1248" s="68" t="s">
        <v>669</v>
      </c>
      <c r="L1248" s="8" t="s">
        <v>85</v>
      </c>
      <c r="M1248" s="8">
        <v>16</v>
      </c>
      <c r="N1248" s="168"/>
      <c r="O1248" s="240"/>
      <c r="P1248" s="181"/>
      <c r="Q1248" s="181"/>
      <c r="R1248" s="181"/>
      <c r="S1248" s="167"/>
      <c r="T1248" s="167"/>
      <c r="U1248" s="186"/>
      <c r="V1248" s="235"/>
      <c r="W1248" s="168"/>
      <c r="X1248" s="168"/>
      <c r="Y1248" s="100"/>
      <c r="Z1248" s="168"/>
      <c r="AA1248" s="168"/>
      <c r="AB1248" s="100"/>
      <c r="AC1248" s="168"/>
      <c r="AD1248" s="168"/>
      <c r="AE1248" s="168"/>
      <c r="AF1248" s="167"/>
      <c r="AG1248" s="168"/>
      <c r="AH1248" s="240"/>
      <c r="AI1248" s="240"/>
      <c r="AJ1248" s="167"/>
    </row>
    <row r="1249" spans="2:36" ht="68.5" customHeight="1" x14ac:dyDescent="0.3">
      <c r="B1249" s="200" t="s">
        <v>932</v>
      </c>
      <c r="C1249" s="241" t="s">
        <v>938</v>
      </c>
      <c r="D1249" s="91" t="s">
        <v>88</v>
      </c>
      <c r="E1249" s="166" t="s">
        <v>67</v>
      </c>
      <c r="F1249" s="169" t="s">
        <v>134</v>
      </c>
      <c r="G1249" s="185" t="s">
        <v>795</v>
      </c>
      <c r="H1249" s="179" t="s">
        <v>70</v>
      </c>
      <c r="I1249" s="167" t="s">
        <v>98</v>
      </c>
      <c r="J1249" s="12" t="s">
        <v>745</v>
      </c>
      <c r="K1249" s="68" t="s">
        <v>746</v>
      </c>
      <c r="L1249" s="73" t="s">
        <v>751</v>
      </c>
      <c r="M1249" s="51">
        <v>40</v>
      </c>
      <c r="N1249" s="168" t="s">
        <v>743</v>
      </c>
      <c r="O1249" s="238" t="s">
        <v>943</v>
      </c>
      <c r="P1249" s="179" t="s">
        <v>75</v>
      </c>
      <c r="Q1249" s="179" t="s">
        <v>76</v>
      </c>
      <c r="R1249" s="179" t="s">
        <v>77</v>
      </c>
      <c r="S1249" s="167" t="s">
        <v>109</v>
      </c>
      <c r="T1249" s="186">
        <f>+V1249+Y1249</f>
        <v>199908.03</v>
      </c>
      <c r="U1249" s="186" t="s">
        <v>98</v>
      </c>
      <c r="V1249" s="136">
        <v>169921.85</v>
      </c>
      <c r="W1249" s="168" t="s">
        <v>98</v>
      </c>
      <c r="X1249" s="168" t="s">
        <v>98</v>
      </c>
      <c r="Y1249" s="136">
        <v>29986.18</v>
      </c>
      <c r="Z1249" s="168" t="s">
        <v>98</v>
      </c>
      <c r="AA1249" s="168" t="s">
        <v>98</v>
      </c>
      <c r="AB1249" s="136">
        <v>32970</v>
      </c>
      <c r="AC1249" s="168" t="s">
        <v>149</v>
      </c>
      <c r="AD1249" s="168" t="s">
        <v>98</v>
      </c>
      <c r="AE1249" s="190">
        <f>+V1249+Y1249</f>
        <v>199908.03</v>
      </c>
      <c r="AF1249" s="167" t="s">
        <v>98</v>
      </c>
      <c r="AG1249" s="168" t="s">
        <v>33</v>
      </c>
      <c r="AH1249" s="238" t="s">
        <v>180</v>
      </c>
      <c r="AI1249" s="238" t="s">
        <v>165</v>
      </c>
      <c r="AJ1249" s="167"/>
    </row>
    <row r="1250" spans="2:36" ht="68.5" customHeight="1" x14ac:dyDescent="0.3">
      <c r="B1250" s="201"/>
      <c r="C1250" s="337"/>
      <c r="D1250" s="106"/>
      <c r="E1250" s="166"/>
      <c r="F1250" s="169"/>
      <c r="G1250" s="185"/>
      <c r="H1250" s="180"/>
      <c r="I1250" s="167"/>
      <c r="J1250" s="12" t="s">
        <v>111</v>
      </c>
      <c r="K1250" s="68" t="s">
        <v>748</v>
      </c>
      <c r="L1250" s="8" t="s">
        <v>85</v>
      </c>
      <c r="M1250" s="51">
        <v>6</v>
      </c>
      <c r="N1250" s="168"/>
      <c r="O1250" s="239"/>
      <c r="P1250" s="180"/>
      <c r="Q1250" s="180"/>
      <c r="R1250" s="180"/>
      <c r="S1250" s="167"/>
      <c r="T1250" s="167"/>
      <c r="U1250" s="186"/>
      <c r="V1250" s="107"/>
      <c r="W1250" s="168"/>
      <c r="X1250" s="168"/>
      <c r="Y1250" s="107"/>
      <c r="Z1250" s="168"/>
      <c r="AA1250" s="168"/>
      <c r="AB1250" s="72"/>
      <c r="AC1250" s="168"/>
      <c r="AD1250" s="168"/>
      <c r="AE1250" s="168"/>
      <c r="AF1250" s="167"/>
      <c r="AG1250" s="168"/>
      <c r="AH1250" s="239"/>
      <c r="AI1250" s="239"/>
      <c r="AJ1250" s="167"/>
    </row>
    <row r="1251" spans="2:36" ht="68.5" customHeight="1" x14ac:dyDescent="0.3">
      <c r="B1251" s="202"/>
      <c r="C1251" s="232"/>
      <c r="D1251" s="108"/>
      <c r="E1251" s="166"/>
      <c r="F1251" s="169"/>
      <c r="G1251" s="185"/>
      <c r="H1251" s="181"/>
      <c r="I1251" s="167"/>
      <c r="J1251" s="12" t="s">
        <v>127</v>
      </c>
      <c r="K1251" s="68" t="s">
        <v>669</v>
      </c>
      <c r="L1251" s="8" t="s">
        <v>85</v>
      </c>
      <c r="M1251" s="8">
        <v>460</v>
      </c>
      <c r="N1251" s="168"/>
      <c r="O1251" s="240"/>
      <c r="P1251" s="181"/>
      <c r="Q1251" s="181"/>
      <c r="R1251" s="181"/>
      <c r="S1251" s="167"/>
      <c r="T1251" s="167"/>
      <c r="U1251" s="186"/>
      <c r="V1251" s="109"/>
      <c r="W1251" s="168"/>
      <c r="X1251" s="168"/>
      <c r="Y1251" s="109"/>
      <c r="Z1251" s="168"/>
      <c r="AA1251" s="168"/>
      <c r="AB1251" s="71"/>
      <c r="AC1251" s="168"/>
      <c r="AD1251" s="168"/>
      <c r="AE1251" s="168"/>
      <c r="AF1251" s="167"/>
      <c r="AG1251" s="168"/>
      <c r="AH1251" s="240"/>
      <c r="AI1251" s="240"/>
      <c r="AJ1251" s="167"/>
    </row>
    <row r="1252" spans="2:36" ht="68.5" customHeight="1" x14ac:dyDescent="0.3">
      <c r="B1252" s="200" t="s">
        <v>933</v>
      </c>
      <c r="C1252" s="241" t="s">
        <v>940</v>
      </c>
      <c r="D1252" s="272" t="s">
        <v>88</v>
      </c>
      <c r="E1252" s="166" t="s">
        <v>67</v>
      </c>
      <c r="F1252" s="166" t="s">
        <v>132</v>
      </c>
      <c r="G1252" s="169" t="s">
        <v>740</v>
      </c>
      <c r="H1252" s="179" t="s">
        <v>70</v>
      </c>
      <c r="I1252" s="167" t="s">
        <v>98</v>
      </c>
      <c r="J1252" s="12" t="s">
        <v>113</v>
      </c>
      <c r="K1252" s="8" t="s">
        <v>114</v>
      </c>
      <c r="L1252" s="8" t="s">
        <v>115</v>
      </c>
      <c r="M1252" s="8">
        <v>4</v>
      </c>
      <c r="N1252" s="236" t="s">
        <v>743</v>
      </c>
      <c r="O1252" s="238" t="s">
        <v>960</v>
      </c>
      <c r="P1252" s="179" t="s">
        <v>75</v>
      </c>
      <c r="Q1252" s="179" t="s">
        <v>76</v>
      </c>
      <c r="R1252" s="179" t="s">
        <v>77</v>
      </c>
      <c r="S1252" s="167" t="s">
        <v>109</v>
      </c>
      <c r="T1252" s="186">
        <f>+V1252+Y1252</f>
        <v>211860</v>
      </c>
      <c r="U1252" s="294" t="s">
        <v>98</v>
      </c>
      <c r="V1252" s="341">
        <v>180081</v>
      </c>
      <c r="W1252" s="168" t="s">
        <v>98</v>
      </c>
      <c r="X1252" s="168" t="s">
        <v>98</v>
      </c>
      <c r="Y1252" s="341">
        <v>31779</v>
      </c>
      <c r="Z1252" s="168" t="s">
        <v>98</v>
      </c>
      <c r="AA1252" s="168" t="s">
        <v>98</v>
      </c>
      <c r="AB1252" s="341">
        <v>72440.899999999994</v>
      </c>
      <c r="AC1252" s="168" t="s">
        <v>80</v>
      </c>
      <c r="AD1252" s="168" t="s">
        <v>98</v>
      </c>
      <c r="AE1252" s="190">
        <f>+V1252+Y1252</f>
        <v>211860</v>
      </c>
      <c r="AF1252" s="167" t="s">
        <v>98</v>
      </c>
      <c r="AG1252" s="168" t="s">
        <v>33</v>
      </c>
      <c r="AH1252" s="238" t="s">
        <v>252</v>
      </c>
      <c r="AI1252" s="238" t="s">
        <v>253</v>
      </c>
      <c r="AJ1252" s="167"/>
    </row>
    <row r="1253" spans="2:36" ht="85" customHeight="1" x14ac:dyDescent="0.3">
      <c r="B1253" s="201"/>
      <c r="C1253" s="337"/>
      <c r="D1253" s="273"/>
      <c r="E1253" s="166"/>
      <c r="F1253" s="166"/>
      <c r="G1253" s="169"/>
      <c r="H1253" s="180"/>
      <c r="I1253" s="167"/>
      <c r="J1253" s="12" t="s">
        <v>116</v>
      </c>
      <c r="K1253" s="8" t="s">
        <v>117</v>
      </c>
      <c r="L1253" s="8" t="s">
        <v>85</v>
      </c>
      <c r="M1253" s="8">
        <v>4</v>
      </c>
      <c r="N1253" s="236"/>
      <c r="O1253" s="239"/>
      <c r="P1253" s="180"/>
      <c r="Q1253" s="180"/>
      <c r="R1253" s="180"/>
      <c r="S1253" s="167"/>
      <c r="T1253" s="167"/>
      <c r="U1253" s="218"/>
      <c r="V1253" s="342"/>
      <c r="W1253" s="168"/>
      <c r="X1253" s="168"/>
      <c r="Y1253" s="342"/>
      <c r="Z1253" s="168"/>
      <c r="AA1253" s="168"/>
      <c r="AB1253" s="342"/>
      <c r="AC1253" s="168"/>
      <c r="AD1253" s="168"/>
      <c r="AE1253" s="168"/>
      <c r="AF1253" s="167"/>
      <c r="AG1253" s="168"/>
      <c r="AH1253" s="239"/>
      <c r="AI1253" s="239"/>
      <c r="AJ1253" s="167"/>
    </row>
    <row r="1254" spans="2:36" ht="68.5" customHeight="1" x14ac:dyDescent="0.3">
      <c r="B1254" s="201"/>
      <c r="C1254" s="337"/>
      <c r="D1254" s="273"/>
      <c r="E1254" s="166"/>
      <c r="F1254" s="166"/>
      <c r="G1254" s="169"/>
      <c r="H1254" s="180"/>
      <c r="I1254" s="167"/>
      <c r="J1254" s="12" t="s">
        <v>213</v>
      </c>
      <c r="K1254" s="8" t="s">
        <v>118</v>
      </c>
      <c r="L1254" s="8" t="s">
        <v>119</v>
      </c>
      <c r="M1254" s="8">
        <v>4</v>
      </c>
      <c r="N1254" s="236"/>
      <c r="O1254" s="239"/>
      <c r="P1254" s="180"/>
      <c r="Q1254" s="180"/>
      <c r="R1254" s="180"/>
      <c r="S1254" s="167"/>
      <c r="T1254" s="167"/>
      <c r="U1254" s="218"/>
      <c r="V1254" s="342"/>
      <c r="W1254" s="168"/>
      <c r="X1254" s="168"/>
      <c r="Y1254" s="342"/>
      <c r="Z1254" s="168"/>
      <c r="AA1254" s="168"/>
      <c r="AB1254" s="342"/>
      <c r="AC1254" s="168"/>
      <c r="AD1254" s="168"/>
      <c r="AE1254" s="168"/>
      <c r="AF1254" s="167"/>
      <c r="AG1254" s="168"/>
      <c r="AH1254" s="239"/>
      <c r="AI1254" s="239"/>
      <c r="AJ1254" s="167"/>
    </row>
    <row r="1255" spans="2:36" ht="68.5" customHeight="1" x14ac:dyDescent="0.3">
      <c r="B1255" s="201"/>
      <c r="C1255" s="232"/>
      <c r="D1255" s="104"/>
      <c r="E1255" s="166"/>
      <c r="F1255" s="166"/>
      <c r="G1255" s="169"/>
      <c r="H1255" s="181"/>
      <c r="I1255" s="167"/>
      <c r="J1255" s="12" t="s">
        <v>120</v>
      </c>
      <c r="K1255" s="8" t="s">
        <v>121</v>
      </c>
      <c r="L1255" s="8" t="s">
        <v>119</v>
      </c>
      <c r="M1255" s="8">
        <v>4</v>
      </c>
      <c r="N1255" s="236"/>
      <c r="O1255" s="240"/>
      <c r="P1255" s="181"/>
      <c r="Q1255" s="181"/>
      <c r="R1255" s="181"/>
      <c r="S1255" s="167"/>
      <c r="T1255" s="167"/>
      <c r="U1255" s="218"/>
      <c r="V1255" s="343"/>
      <c r="W1255" s="168"/>
      <c r="X1255" s="168"/>
      <c r="Y1255" s="28"/>
      <c r="Z1255" s="168"/>
      <c r="AA1255" s="168"/>
      <c r="AB1255" s="28"/>
      <c r="AC1255" s="168"/>
      <c r="AD1255" s="168"/>
      <c r="AE1255" s="168"/>
      <c r="AF1255" s="167"/>
      <c r="AG1255" s="168"/>
      <c r="AH1255" s="67"/>
      <c r="AI1255" s="67"/>
      <c r="AJ1255" s="167"/>
    </row>
    <row r="1256" spans="2:36" ht="68.5" customHeight="1" x14ac:dyDescent="0.3">
      <c r="B1256" s="200" t="s">
        <v>934</v>
      </c>
      <c r="C1256" s="241" t="s">
        <v>935</v>
      </c>
      <c r="D1256" s="91" t="s">
        <v>88</v>
      </c>
      <c r="E1256" s="166" t="s">
        <v>67</v>
      </c>
      <c r="F1256" s="169" t="s">
        <v>134</v>
      </c>
      <c r="G1256" s="185" t="s">
        <v>795</v>
      </c>
      <c r="H1256" s="179" t="s">
        <v>70</v>
      </c>
      <c r="I1256" s="167" t="s">
        <v>98</v>
      </c>
      <c r="J1256" s="12" t="s">
        <v>745</v>
      </c>
      <c r="K1256" s="68" t="s">
        <v>746</v>
      </c>
      <c r="L1256" s="73" t="s">
        <v>751</v>
      </c>
      <c r="M1256" s="51">
        <v>40</v>
      </c>
      <c r="N1256" s="168" t="s">
        <v>743</v>
      </c>
      <c r="O1256" s="238" t="s">
        <v>943</v>
      </c>
      <c r="P1256" s="179" t="s">
        <v>75</v>
      </c>
      <c r="Q1256" s="179" t="s">
        <v>76</v>
      </c>
      <c r="R1256" s="179" t="s">
        <v>77</v>
      </c>
      <c r="S1256" s="167" t="s">
        <v>109</v>
      </c>
      <c r="T1256" s="186">
        <f>+V1256+Y1256</f>
        <v>147258.28999999998</v>
      </c>
      <c r="U1256" s="186" t="s">
        <v>98</v>
      </c>
      <c r="V1256" s="457">
        <v>125169.54</v>
      </c>
      <c r="W1256" s="168" t="s">
        <v>98</v>
      </c>
      <c r="X1256" s="168" t="s">
        <v>98</v>
      </c>
      <c r="Y1256" s="457">
        <v>22088.75</v>
      </c>
      <c r="Z1256" s="168" t="s">
        <v>98</v>
      </c>
      <c r="AA1256" s="168" t="s">
        <v>98</v>
      </c>
      <c r="AB1256" s="457">
        <v>30849.14</v>
      </c>
      <c r="AC1256" s="168" t="s">
        <v>149</v>
      </c>
      <c r="AD1256" s="168" t="s">
        <v>98</v>
      </c>
      <c r="AE1256" s="190">
        <f>+V1256+Y1256</f>
        <v>147258.28999999998</v>
      </c>
      <c r="AF1256" s="167" t="s">
        <v>98</v>
      </c>
      <c r="AG1256" s="168" t="s">
        <v>33</v>
      </c>
      <c r="AH1256" s="238" t="s">
        <v>260</v>
      </c>
      <c r="AI1256" s="238" t="s">
        <v>170</v>
      </c>
      <c r="AJ1256" s="167"/>
    </row>
    <row r="1257" spans="2:36" ht="68.5" customHeight="1" x14ac:dyDescent="0.3">
      <c r="B1257" s="201"/>
      <c r="C1257" s="337"/>
      <c r="D1257" s="104"/>
      <c r="E1257" s="166"/>
      <c r="F1257" s="169"/>
      <c r="G1257" s="185"/>
      <c r="H1257" s="180"/>
      <c r="I1257" s="167"/>
      <c r="J1257" s="12" t="s">
        <v>111</v>
      </c>
      <c r="K1257" s="68" t="s">
        <v>748</v>
      </c>
      <c r="L1257" s="8" t="s">
        <v>85</v>
      </c>
      <c r="M1257" s="51">
        <v>5</v>
      </c>
      <c r="N1257" s="168"/>
      <c r="O1257" s="239"/>
      <c r="P1257" s="180"/>
      <c r="Q1257" s="180"/>
      <c r="R1257" s="180"/>
      <c r="S1257" s="167"/>
      <c r="T1257" s="167"/>
      <c r="U1257" s="186"/>
      <c r="V1257" s="342"/>
      <c r="W1257" s="168"/>
      <c r="X1257" s="168"/>
      <c r="Y1257" s="342"/>
      <c r="Z1257" s="168"/>
      <c r="AA1257" s="168"/>
      <c r="AB1257" s="342"/>
      <c r="AC1257" s="168"/>
      <c r="AD1257" s="168"/>
      <c r="AE1257" s="168"/>
      <c r="AF1257" s="167"/>
      <c r="AG1257" s="168"/>
      <c r="AH1257" s="239"/>
      <c r="AI1257" s="239"/>
      <c r="AJ1257" s="167"/>
    </row>
    <row r="1258" spans="2:36" ht="68.5" customHeight="1" x14ac:dyDescent="0.3">
      <c r="B1258" s="202"/>
      <c r="C1258" s="232"/>
      <c r="D1258" s="94"/>
      <c r="E1258" s="166"/>
      <c r="F1258" s="169"/>
      <c r="G1258" s="185"/>
      <c r="H1258" s="181"/>
      <c r="I1258" s="167"/>
      <c r="J1258" s="12" t="s">
        <v>127</v>
      </c>
      <c r="K1258" s="68" t="s">
        <v>669</v>
      </c>
      <c r="L1258" s="8" t="s">
        <v>85</v>
      </c>
      <c r="M1258" s="8">
        <v>212</v>
      </c>
      <c r="N1258" s="168"/>
      <c r="O1258" s="240"/>
      <c r="P1258" s="181"/>
      <c r="Q1258" s="181"/>
      <c r="R1258" s="181"/>
      <c r="S1258" s="167"/>
      <c r="T1258" s="167"/>
      <c r="U1258" s="186"/>
      <c r="V1258" s="343"/>
      <c r="W1258" s="168"/>
      <c r="X1258" s="168"/>
      <c r="Y1258" s="343"/>
      <c r="Z1258" s="168"/>
      <c r="AA1258" s="168"/>
      <c r="AB1258" s="343"/>
      <c r="AC1258" s="168"/>
      <c r="AD1258" s="168"/>
      <c r="AE1258" s="168"/>
      <c r="AF1258" s="167"/>
      <c r="AG1258" s="168"/>
      <c r="AH1258" s="240"/>
      <c r="AI1258" s="240"/>
      <c r="AJ1258" s="167"/>
    </row>
    <row r="1259" spans="2:36" ht="68.5" customHeight="1" x14ac:dyDescent="0.3">
      <c r="B1259" s="200" t="s">
        <v>1065</v>
      </c>
      <c r="C1259" s="179" t="s">
        <v>937</v>
      </c>
      <c r="D1259" s="272" t="s">
        <v>88</v>
      </c>
      <c r="E1259" s="166" t="s">
        <v>67</v>
      </c>
      <c r="F1259" s="169" t="s">
        <v>134</v>
      </c>
      <c r="G1259" s="185" t="s">
        <v>795</v>
      </c>
      <c r="H1259" s="179" t="s">
        <v>70</v>
      </c>
      <c r="I1259" s="167" t="s">
        <v>98</v>
      </c>
      <c r="J1259" s="12" t="s">
        <v>745</v>
      </c>
      <c r="K1259" s="68" t="s">
        <v>746</v>
      </c>
      <c r="L1259" s="73" t="s">
        <v>751</v>
      </c>
      <c r="M1259" s="51">
        <v>40</v>
      </c>
      <c r="N1259" s="168" t="s">
        <v>743</v>
      </c>
      <c r="O1259" s="238" t="s">
        <v>959</v>
      </c>
      <c r="P1259" s="179" t="s">
        <v>75</v>
      </c>
      <c r="Q1259" s="179" t="s">
        <v>76</v>
      </c>
      <c r="R1259" s="179" t="s">
        <v>77</v>
      </c>
      <c r="S1259" s="167" t="s">
        <v>109</v>
      </c>
      <c r="T1259" s="186">
        <f>+V1259+Y1259</f>
        <v>47614.98</v>
      </c>
      <c r="U1259" s="186" t="s">
        <v>98</v>
      </c>
      <c r="V1259" s="341">
        <v>40472.720000000001</v>
      </c>
      <c r="W1259" s="168" t="s">
        <v>98</v>
      </c>
      <c r="X1259" s="168" t="s">
        <v>98</v>
      </c>
      <c r="Y1259" s="341">
        <v>7142.26</v>
      </c>
      <c r="Z1259" s="168" t="s">
        <v>98</v>
      </c>
      <c r="AA1259" s="168" t="s">
        <v>98</v>
      </c>
      <c r="AB1259" s="341">
        <v>8402.6299999999992</v>
      </c>
      <c r="AC1259" s="168" t="s">
        <v>149</v>
      </c>
      <c r="AD1259" s="168" t="s">
        <v>98</v>
      </c>
      <c r="AE1259" s="190">
        <f>+V1259+Y1259</f>
        <v>47614.98</v>
      </c>
      <c r="AF1259" s="167" t="s">
        <v>98</v>
      </c>
      <c r="AG1259" s="168" t="s">
        <v>33</v>
      </c>
      <c r="AH1259" s="238" t="s">
        <v>1074</v>
      </c>
      <c r="AI1259" s="238" t="s">
        <v>365</v>
      </c>
      <c r="AJ1259" s="167"/>
    </row>
    <row r="1260" spans="2:36" ht="68.5" customHeight="1" x14ac:dyDescent="0.3">
      <c r="B1260" s="201"/>
      <c r="C1260" s="337"/>
      <c r="D1260" s="273"/>
      <c r="E1260" s="166"/>
      <c r="F1260" s="169"/>
      <c r="G1260" s="185"/>
      <c r="H1260" s="180"/>
      <c r="I1260" s="167"/>
      <c r="J1260" s="12" t="s">
        <v>111</v>
      </c>
      <c r="K1260" s="68" t="s">
        <v>748</v>
      </c>
      <c r="L1260" s="8" t="s">
        <v>85</v>
      </c>
      <c r="M1260" s="51">
        <v>2</v>
      </c>
      <c r="N1260" s="168"/>
      <c r="O1260" s="239"/>
      <c r="P1260" s="180"/>
      <c r="Q1260" s="180"/>
      <c r="R1260" s="180"/>
      <c r="S1260" s="167"/>
      <c r="T1260" s="167"/>
      <c r="U1260" s="186"/>
      <c r="V1260" s="342"/>
      <c r="W1260" s="168"/>
      <c r="X1260" s="168"/>
      <c r="Y1260" s="342"/>
      <c r="Z1260" s="168"/>
      <c r="AA1260" s="168"/>
      <c r="AB1260" s="342"/>
      <c r="AC1260" s="168"/>
      <c r="AD1260" s="168"/>
      <c r="AE1260" s="168"/>
      <c r="AF1260" s="167"/>
      <c r="AG1260" s="168"/>
      <c r="AH1260" s="239"/>
      <c r="AI1260" s="239"/>
      <c r="AJ1260" s="167"/>
    </row>
    <row r="1261" spans="2:36" ht="68.5" customHeight="1" x14ac:dyDescent="0.3">
      <c r="B1261" s="202"/>
      <c r="C1261" s="232"/>
      <c r="D1261" s="274"/>
      <c r="E1261" s="166"/>
      <c r="F1261" s="169"/>
      <c r="G1261" s="185"/>
      <c r="H1261" s="181"/>
      <c r="I1261" s="167"/>
      <c r="J1261" s="12" t="s">
        <v>127</v>
      </c>
      <c r="K1261" s="68" t="s">
        <v>669</v>
      </c>
      <c r="L1261" s="8" t="s">
        <v>85</v>
      </c>
      <c r="M1261" s="8">
        <v>16</v>
      </c>
      <c r="N1261" s="168"/>
      <c r="O1261" s="240"/>
      <c r="P1261" s="181"/>
      <c r="Q1261" s="181"/>
      <c r="R1261" s="181"/>
      <c r="S1261" s="167"/>
      <c r="T1261" s="167"/>
      <c r="U1261" s="186"/>
      <c r="V1261" s="343"/>
      <c r="W1261" s="168"/>
      <c r="X1261" s="168"/>
      <c r="Y1261" s="343"/>
      <c r="Z1261" s="168"/>
      <c r="AA1261" s="168"/>
      <c r="AB1261" s="343"/>
      <c r="AC1261" s="168"/>
      <c r="AD1261" s="168"/>
      <c r="AE1261" s="168"/>
      <c r="AF1261" s="167"/>
      <c r="AG1261" s="168"/>
      <c r="AH1261" s="240"/>
      <c r="AI1261" s="240"/>
      <c r="AJ1261" s="167"/>
    </row>
    <row r="1262" spans="2:36" ht="91" x14ac:dyDescent="0.3">
      <c r="B1262" s="200" t="s">
        <v>1066</v>
      </c>
      <c r="C1262" s="241" t="s">
        <v>936</v>
      </c>
      <c r="D1262" s="91" t="s">
        <v>88</v>
      </c>
      <c r="E1262" s="166" t="s">
        <v>67</v>
      </c>
      <c r="F1262" s="169" t="s">
        <v>134</v>
      </c>
      <c r="G1262" s="185" t="s">
        <v>795</v>
      </c>
      <c r="H1262" s="179" t="s">
        <v>70</v>
      </c>
      <c r="I1262" s="167" t="s">
        <v>98</v>
      </c>
      <c r="J1262" s="12" t="s">
        <v>745</v>
      </c>
      <c r="K1262" s="68" t="s">
        <v>746</v>
      </c>
      <c r="L1262" s="73" t="s">
        <v>751</v>
      </c>
      <c r="M1262" s="51">
        <v>40</v>
      </c>
      <c r="N1262" s="168" t="s">
        <v>743</v>
      </c>
      <c r="O1262" s="238" t="s">
        <v>943</v>
      </c>
      <c r="P1262" s="179" t="s">
        <v>75</v>
      </c>
      <c r="Q1262" s="179" t="s">
        <v>76</v>
      </c>
      <c r="R1262" s="179" t="s">
        <v>77</v>
      </c>
      <c r="S1262" s="167" t="s">
        <v>109</v>
      </c>
      <c r="T1262" s="186">
        <f>+V1262+Y1262</f>
        <v>48150</v>
      </c>
      <c r="U1262" s="186" t="s">
        <v>98</v>
      </c>
      <c r="V1262" s="341">
        <v>40927.5</v>
      </c>
      <c r="W1262" s="168" t="s">
        <v>98</v>
      </c>
      <c r="X1262" s="168" t="s">
        <v>98</v>
      </c>
      <c r="Y1262" s="341">
        <v>7222.5</v>
      </c>
      <c r="Z1262" s="168" t="s">
        <v>98</v>
      </c>
      <c r="AA1262" s="168" t="s">
        <v>98</v>
      </c>
      <c r="AB1262" s="341">
        <v>27246.92</v>
      </c>
      <c r="AC1262" s="168" t="s">
        <v>149</v>
      </c>
      <c r="AD1262" s="168" t="s">
        <v>98</v>
      </c>
      <c r="AE1262" s="190">
        <f>+V1262+Y1262</f>
        <v>48150</v>
      </c>
      <c r="AF1262" s="167" t="s">
        <v>98</v>
      </c>
      <c r="AG1262" s="168" t="s">
        <v>33</v>
      </c>
      <c r="AH1262" s="238" t="s">
        <v>1067</v>
      </c>
      <c r="AI1262" s="238" t="s">
        <v>365</v>
      </c>
      <c r="AJ1262" s="167"/>
    </row>
    <row r="1263" spans="2:36" ht="68.5" customHeight="1" x14ac:dyDescent="0.3">
      <c r="B1263" s="201"/>
      <c r="C1263" s="337"/>
      <c r="D1263" s="104"/>
      <c r="E1263" s="166"/>
      <c r="F1263" s="169"/>
      <c r="G1263" s="185"/>
      <c r="H1263" s="180"/>
      <c r="I1263" s="167"/>
      <c r="J1263" s="12" t="s">
        <v>111</v>
      </c>
      <c r="K1263" s="68" t="s">
        <v>748</v>
      </c>
      <c r="L1263" s="8" t="s">
        <v>85</v>
      </c>
      <c r="M1263" s="51">
        <v>2</v>
      </c>
      <c r="N1263" s="168"/>
      <c r="O1263" s="239"/>
      <c r="P1263" s="180"/>
      <c r="Q1263" s="180"/>
      <c r="R1263" s="180"/>
      <c r="S1263" s="167"/>
      <c r="T1263" s="167"/>
      <c r="U1263" s="186"/>
      <c r="V1263" s="342"/>
      <c r="W1263" s="168"/>
      <c r="X1263" s="168"/>
      <c r="Y1263" s="342"/>
      <c r="Z1263" s="168"/>
      <c r="AA1263" s="168"/>
      <c r="AB1263" s="342"/>
      <c r="AC1263" s="168"/>
      <c r="AD1263" s="168"/>
      <c r="AE1263" s="168"/>
      <c r="AF1263" s="167"/>
      <c r="AG1263" s="168"/>
      <c r="AH1263" s="239"/>
      <c r="AI1263" s="239"/>
      <c r="AJ1263" s="167"/>
    </row>
    <row r="1264" spans="2:36" ht="68.5" customHeight="1" x14ac:dyDescent="0.3">
      <c r="B1264" s="202"/>
      <c r="C1264" s="232"/>
      <c r="D1264" s="94"/>
      <c r="E1264" s="166"/>
      <c r="F1264" s="169"/>
      <c r="G1264" s="185"/>
      <c r="H1264" s="181"/>
      <c r="I1264" s="167"/>
      <c r="J1264" s="12" t="s">
        <v>127</v>
      </c>
      <c r="K1264" s="68" t="s">
        <v>669</v>
      </c>
      <c r="L1264" s="8" t="s">
        <v>85</v>
      </c>
      <c r="M1264" s="8">
        <v>120</v>
      </c>
      <c r="N1264" s="168"/>
      <c r="O1264" s="240"/>
      <c r="P1264" s="181"/>
      <c r="Q1264" s="181"/>
      <c r="R1264" s="181"/>
      <c r="S1264" s="167"/>
      <c r="T1264" s="167"/>
      <c r="U1264" s="186"/>
      <c r="V1264" s="343"/>
      <c r="W1264" s="168"/>
      <c r="X1264" s="168"/>
      <c r="Y1264" s="343"/>
      <c r="Z1264" s="168"/>
      <c r="AA1264" s="168"/>
      <c r="AB1264" s="343"/>
      <c r="AC1264" s="168"/>
      <c r="AD1264" s="168"/>
      <c r="AE1264" s="168"/>
      <c r="AF1264" s="167"/>
      <c r="AG1264" s="168"/>
      <c r="AH1264" s="240"/>
      <c r="AI1264" s="240"/>
      <c r="AJ1264" s="167"/>
    </row>
    <row r="1265" spans="2:36" ht="85" customHeight="1" x14ac:dyDescent="0.3">
      <c r="B1265" s="200" t="s">
        <v>1068</v>
      </c>
      <c r="C1265" s="241" t="s">
        <v>938</v>
      </c>
      <c r="D1265" s="91" t="s">
        <v>88</v>
      </c>
      <c r="E1265" s="166" t="s">
        <v>67</v>
      </c>
      <c r="F1265" s="169" t="s">
        <v>134</v>
      </c>
      <c r="G1265" s="185" t="s">
        <v>795</v>
      </c>
      <c r="H1265" s="179" t="s">
        <v>70</v>
      </c>
      <c r="I1265" s="167" t="s">
        <v>98</v>
      </c>
      <c r="J1265" s="12" t="s">
        <v>745</v>
      </c>
      <c r="K1265" s="68" t="s">
        <v>746</v>
      </c>
      <c r="L1265" s="73" t="s">
        <v>751</v>
      </c>
      <c r="M1265" s="51">
        <v>40</v>
      </c>
      <c r="N1265" s="168" t="s">
        <v>743</v>
      </c>
      <c r="O1265" s="238" t="s">
        <v>943</v>
      </c>
      <c r="P1265" s="179" t="s">
        <v>75</v>
      </c>
      <c r="Q1265" s="179" t="s">
        <v>76</v>
      </c>
      <c r="R1265" s="179" t="s">
        <v>77</v>
      </c>
      <c r="S1265" s="167" t="s">
        <v>109</v>
      </c>
      <c r="T1265" s="186">
        <f>+V1265+Y1265</f>
        <v>99954.01</v>
      </c>
      <c r="U1265" s="186" t="s">
        <v>98</v>
      </c>
      <c r="V1265" s="136">
        <v>84960.92</v>
      </c>
      <c r="W1265" s="168" t="s">
        <v>98</v>
      </c>
      <c r="X1265" s="168" t="s">
        <v>98</v>
      </c>
      <c r="Y1265" s="136">
        <v>14993.09</v>
      </c>
      <c r="Z1265" s="168" t="s">
        <v>98</v>
      </c>
      <c r="AA1265" s="168" t="s">
        <v>98</v>
      </c>
      <c r="AB1265" s="136">
        <v>16485</v>
      </c>
      <c r="AC1265" s="168" t="s">
        <v>149</v>
      </c>
      <c r="AD1265" s="168" t="s">
        <v>98</v>
      </c>
      <c r="AE1265" s="190">
        <f>+V1265+Y1265</f>
        <v>99954.01</v>
      </c>
      <c r="AF1265" s="167" t="s">
        <v>98</v>
      </c>
      <c r="AG1265" s="168" t="s">
        <v>33</v>
      </c>
      <c r="AH1265" s="238" t="s">
        <v>260</v>
      </c>
      <c r="AI1265" s="238" t="s">
        <v>170</v>
      </c>
      <c r="AJ1265" s="167"/>
    </row>
    <row r="1266" spans="2:36" ht="68.5" customHeight="1" x14ac:dyDescent="0.3">
      <c r="B1266" s="201"/>
      <c r="C1266" s="337"/>
      <c r="D1266" s="106"/>
      <c r="E1266" s="166"/>
      <c r="F1266" s="169"/>
      <c r="G1266" s="185"/>
      <c r="H1266" s="180"/>
      <c r="I1266" s="167"/>
      <c r="J1266" s="12" t="s">
        <v>111</v>
      </c>
      <c r="K1266" s="68" t="s">
        <v>748</v>
      </c>
      <c r="L1266" s="8" t="s">
        <v>85</v>
      </c>
      <c r="M1266" s="51">
        <v>3</v>
      </c>
      <c r="N1266" s="168"/>
      <c r="O1266" s="239"/>
      <c r="P1266" s="180"/>
      <c r="Q1266" s="180"/>
      <c r="R1266" s="180"/>
      <c r="S1266" s="167"/>
      <c r="T1266" s="167"/>
      <c r="U1266" s="186"/>
      <c r="V1266" s="107"/>
      <c r="W1266" s="168"/>
      <c r="X1266" s="168"/>
      <c r="Y1266" s="107"/>
      <c r="Z1266" s="168"/>
      <c r="AA1266" s="168"/>
      <c r="AB1266" s="72"/>
      <c r="AC1266" s="168"/>
      <c r="AD1266" s="168"/>
      <c r="AE1266" s="168"/>
      <c r="AF1266" s="167"/>
      <c r="AG1266" s="168"/>
      <c r="AH1266" s="239"/>
      <c r="AI1266" s="239"/>
      <c r="AJ1266" s="167"/>
    </row>
    <row r="1267" spans="2:36" ht="68.5" customHeight="1" x14ac:dyDescent="0.3">
      <c r="B1267" s="202"/>
      <c r="C1267" s="232"/>
      <c r="D1267" s="108"/>
      <c r="E1267" s="166"/>
      <c r="F1267" s="169"/>
      <c r="G1267" s="185"/>
      <c r="H1267" s="181"/>
      <c r="I1267" s="167"/>
      <c r="J1267" s="12" t="s">
        <v>127</v>
      </c>
      <c r="K1267" s="68" t="s">
        <v>669</v>
      </c>
      <c r="L1267" s="8" t="s">
        <v>85</v>
      </c>
      <c r="M1267" s="8">
        <v>230</v>
      </c>
      <c r="N1267" s="168"/>
      <c r="O1267" s="240"/>
      <c r="P1267" s="181"/>
      <c r="Q1267" s="181"/>
      <c r="R1267" s="181"/>
      <c r="S1267" s="167"/>
      <c r="T1267" s="167"/>
      <c r="U1267" s="186"/>
      <c r="V1267" s="109"/>
      <c r="W1267" s="168"/>
      <c r="X1267" s="168"/>
      <c r="Y1267" s="109"/>
      <c r="Z1267" s="168"/>
      <c r="AA1267" s="168"/>
      <c r="AB1267" s="71"/>
      <c r="AC1267" s="168"/>
      <c r="AD1267" s="168"/>
      <c r="AE1267" s="168"/>
      <c r="AF1267" s="167"/>
      <c r="AG1267" s="168"/>
      <c r="AH1267" s="240"/>
      <c r="AI1267" s="240"/>
      <c r="AJ1267" s="167"/>
    </row>
    <row r="1268" spans="2:36" ht="68.5" customHeight="1" x14ac:dyDescent="0.3">
      <c r="B1268" s="200" t="s">
        <v>1069</v>
      </c>
      <c r="C1268" s="241" t="s">
        <v>935</v>
      </c>
      <c r="D1268" s="91" t="s">
        <v>88</v>
      </c>
      <c r="E1268" s="166" t="s">
        <v>67</v>
      </c>
      <c r="F1268" s="169" t="s">
        <v>134</v>
      </c>
      <c r="G1268" s="185" t="s">
        <v>795</v>
      </c>
      <c r="H1268" s="179" t="s">
        <v>70</v>
      </c>
      <c r="I1268" s="167" t="s">
        <v>98</v>
      </c>
      <c r="J1268" s="12" t="s">
        <v>745</v>
      </c>
      <c r="K1268" s="68" t="s">
        <v>746</v>
      </c>
      <c r="L1268" s="73" t="s">
        <v>751</v>
      </c>
      <c r="M1268" s="51">
        <v>40</v>
      </c>
      <c r="N1268" s="168" t="s">
        <v>743</v>
      </c>
      <c r="O1268" s="238" t="s">
        <v>943</v>
      </c>
      <c r="P1268" s="179" t="s">
        <v>75</v>
      </c>
      <c r="Q1268" s="179" t="s">
        <v>76</v>
      </c>
      <c r="R1268" s="179" t="s">
        <v>77</v>
      </c>
      <c r="S1268" s="167" t="s">
        <v>109</v>
      </c>
      <c r="T1268" s="186">
        <f>+V1268+Y1268</f>
        <v>147258.28</v>
      </c>
      <c r="U1268" s="186" t="s">
        <v>98</v>
      </c>
      <c r="V1268" s="457">
        <v>125169.54</v>
      </c>
      <c r="W1268" s="168" t="s">
        <v>98</v>
      </c>
      <c r="X1268" s="168" t="s">
        <v>98</v>
      </c>
      <c r="Y1268" s="457">
        <v>22088.74</v>
      </c>
      <c r="Z1268" s="168" t="s">
        <v>98</v>
      </c>
      <c r="AA1268" s="168" t="s">
        <v>98</v>
      </c>
      <c r="AB1268" s="457">
        <v>30849.14</v>
      </c>
      <c r="AC1268" s="168" t="s">
        <v>149</v>
      </c>
      <c r="AD1268" s="168" t="s">
        <v>98</v>
      </c>
      <c r="AE1268" s="190">
        <f>+V1268+Y1268</f>
        <v>147258.28</v>
      </c>
      <c r="AF1268" s="167" t="s">
        <v>98</v>
      </c>
      <c r="AG1268" s="168" t="s">
        <v>33</v>
      </c>
      <c r="AH1268" s="238" t="s">
        <v>303</v>
      </c>
      <c r="AI1268" s="238" t="s">
        <v>846</v>
      </c>
      <c r="AJ1268" s="167"/>
    </row>
    <row r="1269" spans="2:36" ht="71.5" customHeight="1" x14ac:dyDescent="0.3">
      <c r="B1269" s="201"/>
      <c r="C1269" s="337"/>
      <c r="D1269" s="104"/>
      <c r="E1269" s="166"/>
      <c r="F1269" s="169"/>
      <c r="G1269" s="185"/>
      <c r="H1269" s="180"/>
      <c r="I1269" s="167"/>
      <c r="J1269" s="12" t="s">
        <v>111</v>
      </c>
      <c r="K1269" s="68" t="s">
        <v>748</v>
      </c>
      <c r="L1269" s="8" t="s">
        <v>85</v>
      </c>
      <c r="M1269" s="51">
        <v>5</v>
      </c>
      <c r="N1269" s="168"/>
      <c r="O1269" s="239"/>
      <c r="P1269" s="180"/>
      <c r="Q1269" s="180"/>
      <c r="R1269" s="180"/>
      <c r="S1269" s="167"/>
      <c r="T1269" s="167"/>
      <c r="U1269" s="186"/>
      <c r="V1269" s="342"/>
      <c r="W1269" s="168"/>
      <c r="X1269" s="168"/>
      <c r="Y1269" s="342"/>
      <c r="Z1269" s="168"/>
      <c r="AA1269" s="168"/>
      <c r="AB1269" s="342"/>
      <c r="AC1269" s="168"/>
      <c r="AD1269" s="168"/>
      <c r="AE1269" s="168"/>
      <c r="AF1269" s="167"/>
      <c r="AG1269" s="168"/>
      <c r="AH1269" s="239"/>
      <c r="AI1269" s="239"/>
      <c r="AJ1269" s="167"/>
    </row>
    <row r="1270" spans="2:36" ht="68.5" customHeight="1" x14ac:dyDescent="0.3">
      <c r="B1270" s="202"/>
      <c r="C1270" s="232"/>
      <c r="D1270" s="94"/>
      <c r="E1270" s="166"/>
      <c r="F1270" s="169"/>
      <c r="G1270" s="185"/>
      <c r="H1270" s="181"/>
      <c r="I1270" s="167"/>
      <c r="J1270" s="12" t="s">
        <v>127</v>
      </c>
      <c r="K1270" s="68" t="s">
        <v>669</v>
      </c>
      <c r="L1270" s="8" t="s">
        <v>85</v>
      </c>
      <c r="M1270" s="8">
        <v>212</v>
      </c>
      <c r="N1270" s="168"/>
      <c r="O1270" s="240"/>
      <c r="P1270" s="181"/>
      <c r="Q1270" s="181"/>
      <c r="R1270" s="181"/>
      <c r="S1270" s="167"/>
      <c r="T1270" s="167"/>
      <c r="U1270" s="186"/>
      <c r="V1270" s="343"/>
      <c r="W1270" s="168"/>
      <c r="X1270" s="168"/>
      <c r="Y1270" s="343"/>
      <c r="Z1270" s="168"/>
      <c r="AA1270" s="168"/>
      <c r="AB1270" s="343"/>
      <c r="AC1270" s="168"/>
      <c r="AD1270" s="168"/>
      <c r="AE1270" s="168"/>
      <c r="AF1270" s="167"/>
      <c r="AG1270" s="168"/>
      <c r="AH1270" s="240"/>
      <c r="AI1270" s="240"/>
      <c r="AJ1270" s="167"/>
    </row>
    <row r="1271" spans="2:36" ht="68.5" customHeight="1" x14ac:dyDescent="0.3">
      <c r="B1271" s="179" t="s">
        <v>1033</v>
      </c>
      <c r="C1271" s="242" t="s">
        <v>825</v>
      </c>
      <c r="D1271" s="242" t="s">
        <v>66</v>
      </c>
      <c r="E1271" s="259" t="s">
        <v>67</v>
      </c>
      <c r="F1271" s="259" t="s">
        <v>132</v>
      </c>
      <c r="G1271" s="349" t="s">
        <v>740</v>
      </c>
      <c r="H1271" s="242" t="s">
        <v>70</v>
      </c>
      <c r="I1271" s="177" t="s">
        <v>98</v>
      </c>
      <c r="J1271" s="21" t="s">
        <v>113</v>
      </c>
      <c r="K1271" s="29" t="s">
        <v>114</v>
      </c>
      <c r="L1271" s="29" t="s">
        <v>115</v>
      </c>
      <c r="M1271" s="29">
        <v>3</v>
      </c>
      <c r="N1271" s="247" t="s">
        <v>743</v>
      </c>
      <c r="O1271" s="242" t="s">
        <v>833</v>
      </c>
      <c r="P1271" s="242" t="s">
        <v>75</v>
      </c>
      <c r="Q1271" s="242" t="s">
        <v>76</v>
      </c>
      <c r="R1271" s="242" t="s">
        <v>77</v>
      </c>
      <c r="S1271" s="177" t="s">
        <v>109</v>
      </c>
      <c r="T1271" s="488">
        <f>+V1271+Y1271</f>
        <v>227910</v>
      </c>
      <c r="U1271" s="517">
        <f>+T1271/M1272</f>
        <v>227910</v>
      </c>
      <c r="V1271" s="366">
        <v>193723.5</v>
      </c>
      <c r="W1271" s="176" t="s">
        <v>98</v>
      </c>
      <c r="X1271" s="176" t="s">
        <v>98</v>
      </c>
      <c r="Y1271" s="366">
        <v>34186.5</v>
      </c>
      <c r="Z1271" s="176" t="s">
        <v>98</v>
      </c>
      <c r="AA1271" s="176" t="s">
        <v>98</v>
      </c>
      <c r="AB1271" s="366">
        <v>19818.259999999998</v>
      </c>
      <c r="AC1271" s="176" t="s">
        <v>80</v>
      </c>
      <c r="AD1271" s="176" t="s">
        <v>98</v>
      </c>
      <c r="AE1271" s="246">
        <f>+V1271+Y1271</f>
        <v>227910</v>
      </c>
      <c r="AF1271" s="177" t="s">
        <v>98</v>
      </c>
      <c r="AG1271" s="176" t="s">
        <v>33</v>
      </c>
      <c r="AH1271" s="265" t="s">
        <v>161</v>
      </c>
      <c r="AI1271" s="265" t="s">
        <v>162</v>
      </c>
      <c r="AJ1271" s="177"/>
    </row>
    <row r="1272" spans="2:36" ht="129" customHeight="1" x14ac:dyDescent="0.3">
      <c r="B1272" s="180"/>
      <c r="C1272" s="243"/>
      <c r="D1272" s="243"/>
      <c r="E1272" s="259"/>
      <c r="F1272" s="259"/>
      <c r="G1272" s="349"/>
      <c r="H1272" s="243"/>
      <c r="I1272" s="177"/>
      <c r="J1272" s="21" t="s">
        <v>116</v>
      </c>
      <c r="K1272" s="29" t="s">
        <v>117</v>
      </c>
      <c r="L1272" s="29" t="s">
        <v>85</v>
      </c>
      <c r="M1272" s="29">
        <v>1</v>
      </c>
      <c r="N1272" s="247"/>
      <c r="O1272" s="243"/>
      <c r="P1272" s="243"/>
      <c r="Q1272" s="243"/>
      <c r="R1272" s="243"/>
      <c r="S1272" s="177"/>
      <c r="T1272" s="177"/>
      <c r="U1272" s="377"/>
      <c r="V1272" s="366"/>
      <c r="W1272" s="176"/>
      <c r="X1272" s="176"/>
      <c r="Y1272" s="366"/>
      <c r="Z1272" s="176"/>
      <c r="AA1272" s="176"/>
      <c r="AB1272" s="366"/>
      <c r="AC1272" s="176"/>
      <c r="AD1272" s="176"/>
      <c r="AE1272" s="176"/>
      <c r="AF1272" s="177"/>
      <c r="AG1272" s="176"/>
      <c r="AH1272" s="269"/>
      <c r="AI1272" s="269"/>
      <c r="AJ1272" s="177"/>
    </row>
    <row r="1273" spans="2:36" ht="68.5" customHeight="1" x14ac:dyDescent="0.3">
      <c r="B1273" s="180"/>
      <c r="C1273" s="243"/>
      <c r="D1273" s="243"/>
      <c r="E1273" s="259"/>
      <c r="F1273" s="259"/>
      <c r="G1273" s="349"/>
      <c r="H1273" s="243"/>
      <c r="I1273" s="177"/>
      <c r="J1273" s="21" t="s">
        <v>213</v>
      </c>
      <c r="K1273" s="29" t="s">
        <v>118</v>
      </c>
      <c r="L1273" s="29" t="s">
        <v>119</v>
      </c>
      <c r="M1273" s="29">
        <v>1</v>
      </c>
      <c r="N1273" s="247"/>
      <c r="O1273" s="243"/>
      <c r="P1273" s="243"/>
      <c r="Q1273" s="243"/>
      <c r="R1273" s="243"/>
      <c r="S1273" s="177"/>
      <c r="T1273" s="177"/>
      <c r="U1273" s="377"/>
      <c r="V1273" s="366"/>
      <c r="W1273" s="176"/>
      <c r="X1273" s="176"/>
      <c r="Y1273" s="366"/>
      <c r="Z1273" s="176"/>
      <c r="AA1273" s="176"/>
      <c r="AB1273" s="366"/>
      <c r="AC1273" s="176"/>
      <c r="AD1273" s="176"/>
      <c r="AE1273" s="176"/>
      <c r="AF1273" s="177"/>
      <c r="AG1273" s="176"/>
      <c r="AH1273" s="269"/>
      <c r="AI1273" s="269"/>
      <c r="AJ1273" s="177"/>
    </row>
    <row r="1274" spans="2:36" ht="68.5" customHeight="1" x14ac:dyDescent="0.3">
      <c r="B1274" s="181"/>
      <c r="C1274" s="244"/>
      <c r="D1274" s="244"/>
      <c r="E1274" s="259"/>
      <c r="F1274" s="259"/>
      <c r="G1274" s="349"/>
      <c r="H1274" s="244"/>
      <c r="I1274" s="177"/>
      <c r="J1274" s="21" t="s">
        <v>120</v>
      </c>
      <c r="K1274" s="29" t="s">
        <v>121</v>
      </c>
      <c r="L1274" s="29" t="s">
        <v>119</v>
      </c>
      <c r="M1274" s="29">
        <v>1</v>
      </c>
      <c r="N1274" s="247"/>
      <c r="O1274" s="244"/>
      <c r="P1274" s="244"/>
      <c r="Q1274" s="244"/>
      <c r="R1274" s="244"/>
      <c r="S1274" s="177"/>
      <c r="T1274" s="177"/>
      <c r="U1274" s="377"/>
      <c r="V1274" s="366"/>
      <c r="W1274" s="176"/>
      <c r="X1274" s="176"/>
      <c r="Y1274" s="366"/>
      <c r="Z1274" s="176"/>
      <c r="AA1274" s="176"/>
      <c r="AB1274" s="366"/>
      <c r="AC1274" s="176"/>
      <c r="AD1274" s="176"/>
      <c r="AE1274" s="176"/>
      <c r="AF1274" s="177"/>
      <c r="AG1274" s="176"/>
      <c r="AH1274" s="270"/>
      <c r="AI1274" s="270"/>
      <c r="AJ1274" s="177"/>
    </row>
    <row r="1275" spans="2:36" ht="133" customHeight="1" x14ac:dyDescent="0.3">
      <c r="B1275" s="179" t="s">
        <v>830</v>
      </c>
      <c r="C1275" s="179" t="s">
        <v>826</v>
      </c>
      <c r="D1275" s="179" t="s">
        <v>66</v>
      </c>
      <c r="E1275" s="183" t="s">
        <v>67</v>
      </c>
      <c r="F1275" s="169" t="s">
        <v>134</v>
      </c>
      <c r="G1275" s="185" t="s">
        <v>795</v>
      </c>
      <c r="H1275" s="179" t="s">
        <v>70</v>
      </c>
      <c r="I1275" s="167" t="s">
        <v>98</v>
      </c>
      <c r="J1275" s="12" t="s">
        <v>745</v>
      </c>
      <c r="K1275" s="68" t="s">
        <v>746</v>
      </c>
      <c r="L1275" s="73" t="s">
        <v>751</v>
      </c>
      <c r="M1275" s="51">
        <v>40</v>
      </c>
      <c r="N1275" s="168" t="s">
        <v>743</v>
      </c>
      <c r="O1275" s="179" t="s">
        <v>834</v>
      </c>
      <c r="P1275" s="179" t="s">
        <v>75</v>
      </c>
      <c r="Q1275" s="179" t="s">
        <v>76</v>
      </c>
      <c r="R1275" s="179" t="s">
        <v>77</v>
      </c>
      <c r="S1275" s="167" t="s">
        <v>109</v>
      </c>
      <c r="T1275" s="186">
        <f>+V1275+Y1275</f>
        <v>134884.21000000002</v>
      </c>
      <c r="U1275" s="186">
        <f>+T1275/2</f>
        <v>67442.10500000001</v>
      </c>
      <c r="V1275" s="187">
        <v>114651.57</v>
      </c>
      <c r="W1275" s="168" t="s">
        <v>98</v>
      </c>
      <c r="X1275" s="168" t="s">
        <v>98</v>
      </c>
      <c r="Y1275" s="187">
        <v>20232.64</v>
      </c>
      <c r="Z1275" s="168" t="s">
        <v>98</v>
      </c>
      <c r="AA1275" s="168" t="s">
        <v>98</v>
      </c>
      <c r="AB1275" s="465">
        <v>11729.06</v>
      </c>
      <c r="AC1275" s="168" t="s">
        <v>149</v>
      </c>
      <c r="AD1275" s="168" t="s">
        <v>98</v>
      </c>
      <c r="AE1275" s="190">
        <f>+V1275+Y1275</f>
        <v>134884.21000000002</v>
      </c>
      <c r="AF1275" s="167" t="s">
        <v>98</v>
      </c>
      <c r="AG1275" s="168" t="s">
        <v>33</v>
      </c>
      <c r="AH1275" s="341" t="s">
        <v>161</v>
      </c>
      <c r="AI1275" s="341" t="s">
        <v>162</v>
      </c>
      <c r="AJ1275" s="167"/>
    </row>
    <row r="1276" spans="2:36" ht="68.5" customHeight="1" x14ac:dyDescent="0.3">
      <c r="B1276" s="180"/>
      <c r="C1276" s="180"/>
      <c r="D1276" s="180"/>
      <c r="E1276" s="183"/>
      <c r="F1276" s="169"/>
      <c r="G1276" s="185"/>
      <c r="H1276" s="180"/>
      <c r="I1276" s="167"/>
      <c r="J1276" s="12" t="s">
        <v>111</v>
      </c>
      <c r="K1276" s="68" t="s">
        <v>748</v>
      </c>
      <c r="L1276" s="8" t="s">
        <v>85</v>
      </c>
      <c r="M1276" s="51">
        <v>1</v>
      </c>
      <c r="N1276" s="168"/>
      <c r="O1276" s="180"/>
      <c r="P1276" s="180"/>
      <c r="Q1276" s="180"/>
      <c r="R1276" s="180"/>
      <c r="S1276" s="167"/>
      <c r="T1276" s="167"/>
      <c r="U1276" s="186"/>
      <c r="V1276" s="187"/>
      <c r="W1276" s="168"/>
      <c r="X1276" s="168"/>
      <c r="Y1276" s="187"/>
      <c r="Z1276" s="168"/>
      <c r="AA1276" s="168"/>
      <c r="AB1276" s="465"/>
      <c r="AC1276" s="168"/>
      <c r="AD1276" s="168"/>
      <c r="AE1276" s="168"/>
      <c r="AF1276" s="167"/>
      <c r="AG1276" s="168"/>
      <c r="AH1276" s="342"/>
      <c r="AI1276" s="342"/>
      <c r="AJ1276" s="167"/>
    </row>
    <row r="1277" spans="2:36" ht="68.5" customHeight="1" x14ac:dyDescent="0.3">
      <c r="B1277" s="181"/>
      <c r="C1277" s="181"/>
      <c r="D1277" s="181"/>
      <c r="E1277" s="184"/>
      <c r="F1277" s="169"/>
      <c r="G1277" s="185"/>
      <c r="H1277" s="181"/>
      <c r="I1277" s="167"/>
      <c r="J1277" s="12" t="s">
        <v>127</v>
      </c>
      <c r="K1277" s="68" t="s">
        <v>669</v>
      </c>
      <c r="L1277" s="8" t="s">
        <v>85</v>
      </c>
      <c r="M1277" s="8">
        <v>83</v>
      </c>
      <c r="N1277" s="168"/>
      <c r="O1277" s="181"/>
      <c r="P1277" s="181"/>
      <c r="Q1277" s="181"/>
      <c r="R1277" s="181"/>
      <c r="S1277" s="167"/>
      <c r="T1277" s="167"/>
      <c r="U1277" s="186"/>
      <c r="V1277" s="188"/>
      <c r="W1277" s="168"/>
      <c r="X1277" s="168"/>
      <c r="Y1277" s="188"/>
      <c r="Z1277" s="168"/>
      <c r="AA1277" s="168"/>
      <c r="AB1277" s="315"/>
      <c r="AC1277" s="168"/>
      <c r="AD1277" s="168"/>
      <c r="AE1277" s="168"/>
      <c r="AF1277" s="167"/>
      <c r="AG1277" s="168"/>
      <c r="AH1277" s="343"/>
      <c r="AI1277" s="343"/>
      <c r="AJ1277" s="167"/>
    </row>
    <row r="1278" spans="2:36" ht="122.15" customHeight="1" x14ac:dyDescent="0.3">
      <c r="B1278" s="179" t="s">
        <v>829</v>
      </c>
      <c r="C1278" s="179" t="s">
        <v>826</v>
      </c>
      <c r="D1278" s="179" t="s">
        <v>66</v>
      </c>
      <c r="E1278" s="182" t="s">
        <v>67</v>
      </c>
      <c r="F1278" s="169" t="s">
        <v>134</v>
      </c>
      <c r="G1278" s="185" t="s">
        <v>795</v>
      </c>
      <c r="H1278" s="179" t="s">
        <v>70</v>
      </c>
      <c r="I1278" s="167" t="s">
        <v>98</v>
      </c>
      <c r="J1278" s="12" t="s">
        <v>745</v>
      </c>
      <c r="K1278" s="68" t="s">
        <v>746</v>
      </c>
      <c r="L1278" s="73" t="s">
        <v>751</v>
      </c>
      <c r="M1278" s="51">
        <v>40</v>
      </c>
      <c r="N1278" s="168" t="s">
        <v>743</v>
      </c>
      <c r="O1278" s="179" t="s">
        <v>834</v>
      </c>
      <c r="P1278" s="179" t="s">
        <v>75</v>
      </c>
      <c r="Q1278" s="179" t="s">
        <v>76</v>
      </c>
      <c r="R1278" s="179" t="s">
        <v>77</v>
      </c>
      <c r="S1278" s="167" t="s">
        <v>109</v>
      </c>
      <c r="T1278" s="186">
        <f>+V1278+Y1278</f>
        <v>213451.18</v>
      </c>
      <c r="U1278" s="186" t="s">
        <v>98</v>
      </c>
      <c r="V1278" s="175">
        <v>181433.52</v>
      </c>
      <c r="W1278" s="168" t="s">
        <v>98</v>
      </c>
      <c r="X1278" s="168" t="s">
        <v>98</v>
      </c>
      <c r="Y1278" s="175">
        <v>32017.66</v>
      </c>
      <c r="Z1278" s="168" t="s">
        <v>98</v>
      </c>
      <c r="AA1278" s="168" t="s">
        <v>98</v>
      </c>
      <c r="AB1278" s="175">
        <v>18561.91</v>
      </c>
      <c r="AC1278" s="168" t="s">
        <v>149</v>
      </c>
      <c r="AD1278" s="168" t="s">
        <v>98</v>
      </c>
      <c r="AE1278" s="190">
        <f>+V1278+Y1278</f>
        <v>213451.18</v>
      </c>
      <c r="AF1278" s="167" t="s">
        <v>98</v>
      </c>
      <c r="AG1278" s="168" t="s">
        <v>33</v>
      </c>
      <c r="AH1278" s="191" t="s">
        <v>164</v>
      </c>
      <c r="AI1278" s="191" t="s">
        <v>165</v>
      </c>
      <c r="AJ1278" s="167"/>
    </row>
    <row r="1279" spans="2:36" ht="68.5" customHeight="1" x14ac:dyDescent="0.3">
      <c r="B1279" s="180"/>
      <c r="C1279" s="180"/>
      <c r="D1279" s="180"/>
      <c r="E1279" s="183"/>
      <c r="F1279" s="169"/>
      <c r="G1279" s="185"/>
      <c r="H1279" s="180"/>
      <c r="I1279" s="167"/>
      <c r="J1279" s="12" t="s">
        <v>111</v>
      </c>
      <c r="K1279" s="68" t="s">
        <v>748</v>
      </c>
      <c r="L1279" s="8" t="s">
        <v>85</v>
      </c>
      <c r="M1279" s="51">
        <v>1</v>
      </c>
      <c r="N1279" s="168"/>
      <c r="O1279" s="180"/>
      <c r="P1279" s="180"/>
      <c r="Q1279" s="180"/>
      <c r="R1279" s="180"/>
      <c r="S1279" s="167"/>
      <c r="T1279" s="167"/>
      <c r="U1279" s="186"/>
      <c r="V1279" s="175"/>
      <c r="W1279" s="168"/>
      <c r="X1279" s="168"/>
      <c r="Y1279" s="175"/>
      <c r="Z1279" s="168"/>
      <c r="AA1279" s="168"/>
      <c r="AB1279" s="175"/>
      <c r="AC1279" s="168"/>
      <c r="AD1279" s="168"/>
      <c r="AE1279" s="168"/>
      <c r="AF1279" s="167"/>
      <c r="AG1279" s="168"/>
      <c r="AH1279" s="192"/>
      <c r="AI1279" s="192"/>
      <c r="AJ1279" s="167"/>
    </row>
    <row r="1280" spans="2:36" ht="68.5" customHeight="1" x14ac:dyDescent="0.3">
      <c r="B1280" s="180"/>
      <c r="C1280" s="180"/>
      <c r="D1280" s="180"/>
      <c r="E1280" s="183"/>
      <c r="F1280" s="169"/>
      <c r="G1280" s="185"/>
      <c r="H1280" s="181"/>
      <c r="I1280" s="167"/>
      <c r="J1280" s="12" t="s">
        <v>127</v>
      </c>
      <c r="K1280" s="68" t="s">
        <v>669</v>
      </c>
      <c r="L1280" s="8" t="s">
        <v>85</v>
      </c>
      <c r="M1280" s="8">
        <v>101</v>
      </c>
      <c r="N1280" s="168"/>
      <c r="O1280" s="181"/>
      <c r="P1280" s="181"/>
      <c r="Q1280" s="181"/>
      <c r="R1280" s="181"/>
      <c r="S1280" s="167"/>
      <c r="T1280" s="167"/>
      <c r="U1280" s="186"/>
      <c r="V1280" s="175"/>
      <c r="W1280" s="168"/>
      <c r="X1280" s="168"/>
      <c r="Y1280" s="175"/>
      <c r="Z1280" s="168"/>
      <c r="AA1280" s="168"/>
      <c r="AB1280" s="175"/>
      <c r="AC1280" s="168"/>
      <c r="AD1280" s="168"/>
      <c r="AE1280" s="168"/>
      <c r="AF1280" s="167"/>
      <c r="AG1280" s="168"/>
      <c r="AH1280" s="193"/>
      <c r="AI1280" s="193"/>
      <c r="AJ1280" s="167"/>
    </row>
    <row r="1281" spans="2:36" ht="138" customHeight="1" x14ac:dyDescent="0.3">
      <c r="B1281" s="242" t="s">
        <v>1088</v>
      </c>
      <c r="C1281" s="242" t="s">
        <v>827</v>
      </c>
      <c r="D1281" s="242" t="s">
        <v>66</v>
      </c>
      <c r="E1281" s="248" t="s">
        <v>67</v>
      </c>
      <c r="F1281" s="349" t="s">
        <v>134</v>
      </c>
      <c r="G1281" s="487" t="s">
        <v>999</v>
      </c>
      <c r="H1281" s="242" t="s">
        <v>70</v>
      </c>
      <c r="I1281" s="177" t="s">
        <v>98</v>
      </c>
      <c r="J1281" s="21" t="s">
        <v>745</v>
      </c>
      <c r="K1281" s="138" t="s">
        <v>746</v>
      </c>
      <c r="L1281" s="139" t="s">
        <v>751</v>
      </c>
      <c r="M1281" s="137">
        <v>40</v>
      </c>
      <c r="N1281" s="176" t="s">
        <v>743</v>
      </c>
      <c r="O1281" s="242" t="s">
        <v>834</v>
      </c>
      <c r="P1281" s="242" t="s">
        <v>75</v>
      </c>
      <c r="Q1281" s="242" t="s">
        <v>76</v>
      </c>
      <c r="R1281" s="242" t="s">
        <v>77</v>
      </c>
      <c r="S1281" s="177" t="s">
        <v>109</v>
      </c>
      <c r="T1281" s="488">
        <f>+V1281+Y1281</f>
        <v>149800</v>
      </c>
      <c r="U1281" s="488">
        <f>+T1281/M1282</f>
        <v>149800</v>
      </c>
      <c r="V1281" s="366">
        <v>127330</v>
      </c>
      <c r="W1281" s="176" t="s">
        <v>98</v>
      </c>
      <c r="X1281" s="176" t="s">
        <v>98</v>
      </c>
      <c r="Y1281" s="381">
        <v>22470</v>
      </c>
      <c r="Z1281" s="176" t="s">
        <v>98</v>
      </c>
      <c r="AA1281" s="176" t="s">
        <v>98</v>
      </c>
      <c r="AB1281" s="381">
        <v>13026.09</v>
      </c>
      <c r="AC1281" s="176" t="s">
        <v>149</v>
      </c>
      <c r="AD1281" s="176" t="s">
        <v>98</v>
      </c>
      <c r="AE1281" s="246">
        <f>+V1281+Y1281</f>
        <v>149800</v>
      </c>
      <c r="AF1281" s="177" t="s">
        <v>98</v>
      </c>
      <c r="AG1281" s="176" t="s">
        <v>33</v>
      </c>
      <c r="AH1281" s="265" t="s">
        <v>164</v>
      </c>
      <c r="AI1281" s="265" t="s">
        <v>165</v>
      </c>
      <c r="AJ1281" s="177"/>
    </row>
    <row r="1282" spans="2:36" ht="68.5" customHeight="1" x14ac:dyDescent="0.3">
      <c r="B1282" s="243"/>
      <c r="C1282" s="243"/>
      <c r="D1282" s="243"/>
      <c r="E1282" s="249"/>
      <c r="F1282" s="349"/>
      <c r="G1282" s="487"/>
      <c r="H1282" s="243"/>
      <c r="I1282" s="177"/>
      <c r="J1282" s="21" t="s">
        <v>111</v>
      </c>
      <c r="K1282" s="138" t="s">
        <v>748</v>
      </c>
      <c r="L1282" s="29" t="s">
        <v>85</v>
      </c>
      <c r="M1282" s="137">
        <v>1</v>
      </c>
      <c r="N1282" s="176"/>
      <c r="O1282" s="243"/>
      <c r="P1282" s="243"/>
      <c r="Q1282" s="243"/>
      <c r="R1282" s="243"/>
      <c r="S1282" s="177"/>
      <c r="T1282" s="177"/>
      <c r="U1282" s="488"/>
      <c r="V1282" s="382"/>
      <c r="W1282" s="176"/>
      <c r="X1282" s="176"/>
      <c r="Y1282" s="382"/>
      <c r="Z1282" s="176"/>
      <c r="AA1282" s="176"/>
      <c r="AB1282" s="382"/>
      <c r="AC1282" s="176"/>
      <c r="AD1282" s="176"/>
      <c r="AE1282" s="176"/>
      <c r="AF1282" s="177"/>
      <c r="AG1282" s="176"/>
      <c r="AH1282" s="269"/>
      <c r="AI1282" s="269"/>
      <c r="AJ1282" s="177"/>
    </row>
    <row r="1283" spans="2:36" ht="68.5" customHeight="1" x14ac:dyDescent="0.3">
      <c r="B1283" s="244"/>
      <c r="C1283" s="244"/>
      <c r="D1283" s="244"/>
      <c r="E1283" s="250"/>
      <c r="F1283" s="349"/>
      <c r="G1283" s="487"/>
      <c r="H1283" s="244"/>
      <c r="I1283" s="177"/>
      <c r="J1283" s="21" t="s">
        <v>127</v>
      </c>
      <c r="K1283" s="138" t="s">
        <v>669</v>
      </c>
      <c r="L1283" s="29" t="s">
        <v>85</v>
      </c>
      <c r="M1283" s="29">
        <v>59</v>
      </c>
      <c r="N1283" s="176"/>
      <c r="O1283" s="244"/>
      <c r="P1283" s="244"/>
      <c r="Q1283" s="244"/>
      <c r="R1283" s="244"/>
      <c r="S1283" s="177"/>
      <c r="T1283" s="177"/>
      <c r="U1283" s="488"/>
      <c r="V1283" s="383"/>
      <c r="W1283" s="176"/>
      <c r="X1283" s="176"/>
      <c r="Y1283" s="383"/>
      <c r="Z1283" s="176"/>
      <c r="AA1283" s="176"/>
      <c r="AB1283" s="383"/>
      <c r="AC1283" s="176"/>
      <c r="AD1283" s="176"/>
      <c r="AE1283" s="176"/>
      <c r="AF1283" s="177"/>
      <c r="AG1283" s="176"/>
      <c r="AH1283" s="270"/>
      <c r="AI1283" s="270"/>
      <c r="AJ1283" s="177"/>
    </row>
    <row r="1284" spans="2:36" ht="125.15" customHeight="1" x14ac:dyDescent="0.3">
      <c r="B1284" s="179" t="s">
        <v>831</v>
      </c>
      <c r="C1284" s="179" t="s">
        <v>826</v>
      </c>
      <c r="D1284" s="179" t="s">
        <v>66</v>
      </c>
      <c r="E1284" s="182" t="s">
        <v>67</v>
      </c>
      <c r="F1284" s="169" t="s">
        <v>134</v>
      </c>
      <c r="G1284" s="185" t="s">
        <v>795</v>
      </c>
      <c r="H1284" s="179" t="s">
        <v>70</v>
      </c>
      <c r="I1284" s="167" t="s">
        <v>98</v>
      </c>
      <c r="J1284" s="12" t="s">
        <v>745</v>
      </c>
      <c r="K1284" s="68" t="s">
        <v>746</v>
      </c>
      <c r="L1284" s="73" t="s">
        <v>751</v>
      </c>
      <c r="M1284" s="51">
        <v>40</v>
      </c>
      <c r="N1284" s="168" t="s">
        <v>743</v>
      </c>
      <c r="O1284" s="179" t="s">
        <v>834</v>
      </c>
      <c r="P1284" s="179" t="s">
        <v>75</v>
      </c>
      <c r="Q1284" s="179" t="s">
        <v>76</v>
      </c>
      <c r="R1284" s="179" t="s">
        <v>77</v>
      </c>
      <c r="S1284" s="167" t="s">
        <v>109</v>
      </c>
      <c r="T1284" s="186">
        <f>+V1284+Y1284</f>
        <v>134884.21000000002</v>
      </c>
      <c r="U1284" s="186">
        <f>+T1284/2</f>
        <v>67442.10500000001</v>
      </c>
      <c r="V1284" s="187">
        <v>114651.57</v>
      </c>
      <c r="W1284" s="168" t="s">
        <v>98</v>
      </c>
      <c r="X1284" s="168" t="s">
        <v>98</v>
      </c>
      <c r="Y1284" s="189">
        <v>20232.64</v>
      </c>
      <c r="Z1284" s="168" t="s">
        <v>98</v>
      </c>
      <c r="AA1284" s="168" t="s">
        <v>98</v>
      </c>
      <c r="AB1284" s="189">
        <v>11729.06</v>
      </c>
      <c r="AC1284" s="168" t="s">
        <v>149</v>
      </c>
      <c r="AD1284" s="168" t="s">
        <v>98</v>
      </c>
      <c r="AE1284" s="190">
        <f>+V1284+Y1284</f>
        <v>134884.21000000002</v>
      </c>
      <c r="AF1284" s="167" t="s">
        <v>98</v>
      </c>
      <c r="AG1284" s="168" t="s">
        <v>33</v>
      </c>
      <c r="AH1284" s="191" t="s">
        <v>260</v>
      </c>
      <c r="AI1284" s="191" t="s">
        <v>170</v>
      </c>
      <c r="AJ1284" s="167"/>
    </row>
    <row r="1285" spans="2:36" ht="68.5" customHeight="1" x14ac:dyDescent="0.3">
      <c r="B1285" s="180"/>
      <c r="C1285" s="180"/>
      <c r="D1285" s="180"/>
      <c r="E1285" s="183"/>
      <c r="F1285" s="169"/>
      <c r="G1285" s="185"/>
      <c r="H1285" s="180"/>
      <c r="I1285" s="167"/>
      <c r="J1285" s="12" t="s">
        <v>111</v>
      </c>
      <c r="K1285" s="68" t="s">
        <v>748</v>
      </c>
      <c r="L1285" s="8" t="s">
        <v>85</v>
      </c>
      <c r="M1285" s="51">
        <v>1</v>
      </c>
      <c r="N1285" s="168"/>
      <c r="O1285" s="180"/>
      <c r="P1285" s="180"/>
      <c r="Q1285" s="180"/>
      <c r="R1285" s="180"/>
      <c r="S1285" s="167"/>
      <c r="T1285" s="167"/>
      <c r="U1285" s="186"/>
      <c r="V1285" s="187"/>
      <c r="W1285" s="168"/>
      <c r="X1285" s="168"/>
      <c r="Y1285" s="187"/>
      <c r="Z1285" s="168"/>
      <c r="AA1285" s="168"/>
      <c r="AB1285" s="187"/>
      <c r="AC1285" s="168"/>
      <c r="AD1285" s="168"/>
      <c r="AE1285" s="168"/>
      <c r="AF1285" s="167"/>
      <c r="AG1285" s="168"/>
      <c r="AH1285" s="192"/>
      <c r="AI1285" s="192"/>
      <c r="AJ1285" s="167"/>
    </row>
    <row r="1286" spans="2:36" ht="68.5" customHeight="1" x14ac:dyDescent="0.3">
      <c r="B1286" s="181"/>
      <c r="C1286" s="181"/>
      <c r="D1286" s="181"/>
      <c r="E1286" s="184"/>
      <c r="F1286" s="169"/>
      <c r="G1286" s="185"/>
      <c r="H1286" s="181"/>
      <c r="I1286" s="167"/>
      <c r="J1286" s="12" t="s">
        <v>127</v>
      </c>
      <c r="K1286" s="68" t="s">
        <v>669</v>
      </c>
      <c r="L1286" s="8" t="s">
        <v>85</v>
      </c>
      <c r="M1286" s="8">
        <v>64</v>
      </c>
      <c r="N1286" s="168"/>
      <c r="O1286" s="181"/>
      <c r="P1286" s="181"/>
      <c r="Q1286" s="181"/>
      <c r="R1286" s="181"/>
      <c r="S1286" s="167"/>
      <c r="T1286" s="167"/>
      <c r="U1286" s="186"/>
      <c r="V1286" s="188"/>
      <c r="W1286" s="168"/>
      <c r="X1286" s="168"/>
      <c r="Y1286" s="188"/>
      <c r="Z1286" s="168"/>
      <c r="AA1286" s="168"/>
      <c r="AB1286" s="188"/>
      <c r="AC1286" s="168"/>
      <c r="AD1286" s="168"/>
      <c r="AE1286" s="168"/>
      <c r="AF1286" s="167"/>
      <c r="AG1286" s="168"/>
      <c r="AH1286" s="193"/>
      <c r="AI1286" s="193"/>
      <c r="AJ1286" s="167"/>
    </row>
    <row r="1287" spans="2:36" ht="68.5" customHeight="1" x14ac:dyDescent="0.3">
      <c r="B1287" s="179" t="s">
        <v>832</v>
      </c>
      <c r="C1287" s="179" t="s">
        <v>828</v>
      </c>
      <c r="D1287" s="179" t="s">
        <v>66</v>
      </c>
      <c r="E1287" s="182" t="s">
        <v>67</v>
      </c>
      <c r="F1287" s="169" t="s">
        <v>134</v>
      </c>
      <c r="G1287" s="185" t="s">
        <v>795</v>
      </c>
      <c r="H1287" s="179" t="s">
        <v>70</v>
      </c>
      <c r="I1287" s="167" t="s">
        <v>98</v>
      </c>
      <c r="J1287" s="12" t="s">
        <v>745</v>
      </c>
      <c r="K1287" s="68" t="s">
        <v>746</v>
      </c>
      <c r="L1287" s="73" t="s">
        <v>751</v>
      </c>
      <c r="M1287" s="51">
        <v>40</v>
      </c>
      <c r="N1287" s="168" t="s">
        <v>743</v>
      </c>
      <c r="O1287" s="179" t="s">
        <v>834</v>
      </c>
      <c r="P1287" s="179" t="s">
        <v>75</v>
      </c>
      <c r="Q1287" s="179" t="s">
        <v>76</v>
      </c>
      <c r="R1287" s="179" t="s">
        <v>77</v>
      </c>
      <c r="S1287" s="167" t="s">
        <v>109</v>
      </c>
      <c r="T1287" s="186">
        <f>+V1287+Y1287</f>
        <v>149800</v>
      </c>
      <c r="U1287" s="186">
        <f>+T1287/M1288</f>
        <v>149800</v>
      </c>
      <c r="V1287" s="189">
        <v>127330</v>
      </c>
      <c r="W1287" s="168" t="s">
        <v>98</v>
      </c>
      <c r="X1287" s="168" t="s">
        <v>98</v>
      </c>
      <c r="Y1287" s="189">
        <v>22470</v>
      </c>
      <c r="Z1287" s="168" t="s">
        <v>98</v>
      </c>
      <c r="AA1287" s="168" t="s">
        <v>98</v>
      </c>
      <c r="AB1287" s="189">
        <v>13026.09</v>
      </c>
      <c r="AC1287" s="168" t="s">
        <v>149</v>
      </c>
      <c r="AD1287" s="168" t="s">
        <v>98</v>
      </c>
      <c r="AE1287" s="190">
        <f>+V1287+Y1287</f>
        <v>149800</v>
      </c>
      <c r="AF1287" s="167" t="s">
        <v>98</v>
      </c>
      <c r="AG1287" s="168" t="s">
        <v>33</v>
      </c>
      <c r="AH1287" s="168" t="s">
        <v>835</v>
      </c>
      <c r="AI1287" s="168" t="s">
        <v>170</v>
      </c>
      <c r="AJ1287" s="167"/>
    </row>
    <row r="1288" spans="2:36" ht="71.5" customHeight="1" x14ac:dyDescent="0.3">
      <c r="B1288" s="180"/>
      <c r="C1288" s="180"/>
      <c r="D1288" s="180"/>
      <c r="E1288" s="183"/>
      <c r="F1288" s="169"/>
      <c r="G1288" s="185"/>
      <c r="H1288" s="180"/>
      <c r="I1288" s="167"/>
      <c r="J1288" s="12" t="s">
        <v>111</v>
      </c>
      <c r="K1288" s="68" t="s">
        <v>748</v>
      </c>
      <c r="L1288" s="8" t="s">
        <v>85</v>
      </c>
      <c r="M1288" s="51">
        <v>1</v>
      </c>
      <c r="N1288" s="168"/>
      <c r="O1288" s="180"/>
      <c r="P1288" s="180"/>
      <c r="Q1288" s="180"/>
      <c r="R1288" s="180"/>
      <c r="S1288" s="167"/>
      <c r="T1288" s="167"/>
      <c r="U1288" s="186"/>
      <c r="V1288" s="187"/>
      <c r="W1288" s="168"/>
      <c r="X1288" s="168"/>
      <c r="Y1288" s="187"/>
      <c r="Z1288" s="168"/>
      <c r="AA1288" s="168"/>
      <c r="AB1288" s="187"/>
      <c r="AC1288" s="168"/>
      <c r="AD1288" s="168"/>
      <c r="AE1288" s="168"/>
      <c r="AF1288" s="167"/>
      <c r="AG1288" s="168"/>
      <c r="AH1288" s="168"/>
      <c r="AI1288" s="168"/>
      <c r="AJ1288" s="167"/>
    </row>
    <row r="1289" spans="2:36" ht="68.5" customHeight="1" x14ac:dyDescent="0.3">
      <c r="B1289" s="180"/>
      <c r="C1289" s="180"/>
      <c r="D1289" s="180"/>
      <c r="E1289" s="183"/>
      <c r="F1289" s="275"/>
      <c r="G1289" s="450"/>
      <c r="H1289" s="181"/>
      <c r="I1289" s="179"/>
      <c r="J1289" s="30" t="s">
        <v>127</v>
      </c>
      <c r="K1289" s="89" t="s">
        <v>669</v>
      </c>
      <c r="L1289" s="15" t="s">
        <v>85</v>
      </c>
      <c r="M1289" s="15">
        <v>70</v>
      </c>
      <c r="N1289" s="191"/>
      <c r="O1289" s="180"/>
      <c r="P1289" s="180"/>
      <c r="Q1289" s="180"/>
      <c r="R1289" s="180"/>
      <c r="S1289" s="179"/>
      <c r="T1289" s="179"/>
      <c r="U1289" s="276"/>
      <c r="V1289" s="187"/>
      <c r="W1289" s="191"/>
      <c r="X1289" s="191"/>
      <c r="Y1289" s="187"/>
      <c r="Z1289" s="191"/>
      <c r="AA1289" s="191"/>
      <c r="AB1289" s="187"/>
      <c r="AC1289" s="191"/>
      <c r="AD1289" s="191"/>
      <c r="AE1289" s="191"/>
      <c r="AF1289" s="179"/>
      <c r="AG1289" s="191"/>
      <c r="AH1289" s="168"/>
      <c r="AI1289" s="168"/>
      <c r="AJ1289" s="179"/>
    </row>
    <row r="1290" spans="2:36" ht="68.5" customHeight="1" x14ac:dyDescent="0.3">
      <c r="B1290" s="179" t="s">
        <v>1032</v>
      </c>
      <c r="C1290" s="179" t="s">
        <v>825</v>
      </c>
      <c r="D1290" s="179" t="s">
        <v>66</v>
      </c>
      <c r="E1290" s="166" t="s">
        <v>67</v>
      </c>
      <c r="F1290" s="166" t="s">
        <v>132</v>
      </c>
      <c r="G1290" s="169" t="s">
        <v>740</v>
      </c>
      <c r="H1290" s="179" t="s">
        <v>70</v>
      </c>
      <c r="I1290" s="167" t="s">
        <v>98</v>
      </c>
      <c r="J1290" s="12" t="s">
        <v>113</v>
      </c>
      <c r="K1290" s="8" t="s">
        <v>114</v>
      </c>
      <c r="L1290" s="8" t="s">
        <v>115</v>
      </c>
      <c r="M1290" s="8">
        <v>3</v>
      </c>
      <c r="N1290" s="236" t="s">
        <v>743</v>
      </c>
      <c r="O1290" s="179" t="s">
        <v>833</v>
      </c>
      <c r="P1290" s="179" t="s">
        <v>75</v>
      </c>
      <c r="Q1290" s="179" t="s">
        <v>76</v>
      </c>
      <c r="R1290" s="179" t="s">
        <v>77</v>
      </c>
      <c r="S1290" s="167" t="s">
        <v>109</v>
      </c>
      <c r="T1290" s="186">
        <f>+V1290+Y1290</f>
        <v>227910</v>
      </c>
      <c r="U1290" s="294">
        <f>+T1290/M1291</f>
        <v>227910</v>
      </c>
      <c r="V1290" s="175">
        <v>193723.5</v>
      </c>
      <c r="W1290" s="168" t="s">
        <v>98</v>
      </c>
      <c r="X1290" s="168" t="s">
        <v>98</v>
      </c>
      <c r="Y1290" s="175">
        <v>34186.5</v>
      </c>
      <c r="Z1290" s="168" t="s">
        <v>98</v>
      </c>
      <c r="AA1290" s="168" t="s">
        <v>98</v>
      </c>
      <c r="AB1290" s="175">
        <v>19818.259999999998</v>
      </c>
      <c r="AC1290" s="168" t="s">
        <v>80</v>
      </c>
      <c r="AD1290" s="168" t="s">
        <v>98</v>
      </c>
      <c r="AE1290" s="190">
        <f>+V1290+Y1290</f>
        <v>227910</v>
      </c>
      <c r="AF1290" s="167" t="s">
        <v>98</v>
      </c>
      <c r="AG1290" s="168" t="s">
        <v>33</v>
      </c>
      <c r="AH1290" s="191" t="s">
        <v>164</v>
      </c>
      <c r="AI1290" s="191" t="s">
        <v>165</v>
      </c>
      <c r="AJ1290" s="167"/>
    </row>
    <row r="1291" spans="2:36" ht="68.5" customHeight="1" x14ac:dyDescent="0.3">
      <c r="B1291" s="180"/>
      <c r="C1291" s="180"/>
      <c r="D1291" s="180"/>
      <c r="E1291" s="166"/>
      <c r="F1291" s="166"/>
      <c r="G1291" s="169"/>
      <c r="H1291" s="180"/>
      <c r="I1291" s="167"/>
      <c r="J1291" s="12" t="s">
        <v>116</v>
      </c>
      <c r="K1291" s="8" t="s">
        <v>117</v>
      </c>
      <c r="L1291" s="8" t="s">
        <v>85</v>
      </c>
      <c r="M1291" s="8">
        <v>1</v>
      </c>
      <c r="N1291" s="236"/>
      <c r="O1291" s="180"/>
      <c r="P1291" s="180"/>
      <c r="Q1291" s="180"/>
      <c r="R1291" s="180"/>
      <c r="S1291" s="167"/>
      <c r="T1291" s="167"/>
      <c r="U1291" s="218"/>
      <c r="V1291" s="175"/>
      <c r="W1291" s="168"/>
      <c r="X1291" s="168"/>
      <c r="Y1291" s="175"/>
      <c r="Z1291" s="168"/>
      <c r="AA1291" s="168"/>
      <c r="AB1291" s="175"/>
      <c r="AC1291" s="168"/>
      <c r="AD1291" s="168"/>
      <c r="AE1291" s="168"/>
      <c r="AF1291" s="167"/>
      <c r="AG1291" s="168"/>
      <c r="AH1291" s="192"/>
      <c r="AI1291" s="192"/>
      <c r="AJ1291" s="167"/>
    </row>
    <row r="1292" spans="2:36" ht="68.5" customHeight="1" x14ac:dyDescent="0.3">
      <c r="B1292" s="180"/>
      <c r="C1292" s="180"/>
      <c r="D1292" s="180"/>
      <c r="E1292" s="166"/>
      <c r="F1292" s="166"/>
      <c r="G1292" s="169"/>
      <c r="H1292" s="180"/>
      <c r="I1292" s="167"/>
      <c r="J1292" s="12" t="s">
        <v>213</v>
      </c>
      <c r="K1292" s="8" t="s">
        <v>118</v>
      </c>
      <c r="L1292" s="8" t="s">
        <v>119</v>
      </c>
      <c r="M1292" s="8">
        <v>1</v>
      </c>
      <c r="N1292" s="236"/>
      <c r="O1292" s="180"/>
      <c r="P1292" s="180"/>
      <c r="Q1292" s="180"/>
      <c r="R1292" s="180"/>
      <c r="S1292" s="167"/>
      <c r="T1292" s="167"/>
      <c r="U1292" s="218"/>
      <c r="V1292" s="175"/>
      <c r="W1292" s="168"/>
      <c r="X1292" s="168"/>
      <c r="Y1292" s="175"/>
      <c r="Z1292" s="168"/>
      <c r="AA1292" s="168"/>
      <c r="AB1292" s="175"/>
      <c r="AC1292" s="168"/>
      <c r="AD1292" s="168"/>
      <c r="AE1292" s="168"/>
      <c r="AF1292" s="167"/>
      <c r="AG1292" s="168"/>
      <c r="AH1292" s="192"/>
      <c r="AI1292" s="192"/>
      <c r="AJ1292" s="167"/>
    </row>
    <row r="1293" spans="2:36" ht="68.5" customHeight="1" x14ac:dyDescent="0.3">
      <c r="B1293" s="181"/>
      <c r="C1293" s="181"/>
      <c r="D1293" s="181"/>
      <c r="E1293" s="166"/>
      <c r="F1293" s="166"/>
      <c r="G1293" s="169"/>
      <c r="H1293" s="181"/>
      <c r="I1293" s="167"/>
      <c r="J1293" s="12" t="s">
        <v>120</v>
      </c>
      <c r="K1293" s="8" t="s">
        <v>121</v>
      </c>
      <c r="L1293" s="8" t="s">
        <v>119</v>
      </c>
      <c r="M1293" s="8">
        <v>1</v>
      </c>
      <c r="N1293" s="236"/>
      <c r="O1293" s="181"/>
      <c r="P1293" s="181"/>
      <c r="Q1293" s="181"/>
      <c r="R1293" s="181"/>
      <c r="S1293" s="167"/>
      <c r="T1293" s="167"/>
      <c r="U1293" s="218"/>
      <c r="V1293" s="175"/>
      <c r="W1293" s="168"/>
      <c r="X1293" s="168"/>
      <c r="Y1293" s="175"/>
      <c r="Z1293" s="168"/>
      <c r="AA1293" s="168"/>
      <c r="AB1293" s="175"/>
      <c r="AC1293" s="168"/>
      <c r="AD1293" s="168"/>
      <c r="AE1293" s="168"/>
      <c r="AF1293" s="167"/>
      <c r="AG1293" s="168"/>
      <c r="AH1293" s="193"/>
      <c r="AI1293" s="193"/>
      <c r="AJ1293" s="167"/>
    </row>
    <row r="1294" spans="2:36" ht="96.65" customHeight="1" x14ac:dyDescent="0.3">
      <c r="B1294" s="179" t="s">
        <v>1086</v>
      </c>
      <c r="C1294" s="179" t="s">
        <v>828</v>
      </c>
      <c r="D1294" s="179" t="s">
        <v>66</v>
      </c>
      <c r="E1294" s="182" t="s">
        <v>67</v>
      </c>
      <c r="F1294" s="169" t="s">
        <v>134</v>
      </c>
      <c r="G1294" s="185" t="s">
        <v>795</v>
      </c>
      <c r="H1294" s="179" t="s">
        <v>70</v>
      </c>
      <c r="I1294" s="167" t="s">
        <v>98</v>
      </c>
      <c r="J1294" s="12" t="s">
        <v>745</v>
      </c>
      <c r="K1294" s="68" t="s">
        <v>746</v>
      </c>
      <c r="L1294" s="73" t="s">
        <v>751</v>
      </c>
      <c r="M1294" s="51">
        <v>40</v>
      </c>
      <c r="N1294" s="168" t="s">
        <v>743</v>
      </c>
      <c r="O1294" s="179" t="s">
        <v>834</v>
      </c>
      <c r="P1294" s="179" t="s">
        <v>75</v>
      </c>
      <c r="Q1294" s="179" t="s">
        <v>76</v>
      </c>
      <c r="R1294" s="179" t="s">
        <v>77</v>
      </c>
      <c r="S1294" s="167" t="s">
        <v>109</v>
      </c>
      <c r="T1294" s="186">
        <f>+V1294+Y1294</f>
        <v>149800</v>
      </c>
      <c r="U1294" s="186">
        <f>+T1294/M1295</f>
        <v>149800</v>
      </c>
      <c r="V1294" s="189">
        <v>127330</v>
      </c>
      <c r="W1294" s="168" t="s">
        <v>98</v>
      </c>
      <c r="X1294" s="168" t="s">
        <v>98</v>
      </c>
      <c r="Y1294" s="189">
        <v>22470</v>
      </c>
      <c r="Z1294" s="168" t="s">
        <v>98</v>
      </c>
      <c r="AA1294" s="168" t="s">
        <v>98</v>
      </c>
      <c r="AB1294" s="189">
        <v>13026.09</v>
      </c>
      <c r="AC1294" s="168" t="s">
        <v>149</v>
      </c>
      <c r="AD1294" s="168" t="s">
        <v>98</v>
      </c>
      <c r="AE1294" s="190">
        <f>+V1294+Y1294</f>
        <v>149800</v>
      </c>
      <c r="AF1294" s="167" t="s">
        <v>98</v>
      </c>
      <c r="AG1294" s="168" t="s">
        <v>33</v>
      </c>
      <c r="AH1294" s="168" t="s">
        <v>365</v>
      </c>
      <c r="AI1294" s="168" t="s">
        <v>252</v>
      </c>
      <c r="AJ1294" s="167"/>
    </row>
    <row r="1295" spans="2:36" ht="71.5" customHeight="1" x14ac:dyDescent="0.3">
      <c r="B1295" s="180"/>
      <c r="C1295" s="180"/>
      <c r="D1295" s="180"/>
      <c r="E1295" s="183"/>
      <c r="F1295" s="169"/>
      <c r="G1295" s="185"/>
      <c r="H1295" s="180"/>
      <c r="I1295" s="167"/>
      <c r="J1295" s="12" t="s">
        <v>111</v>
      </c>
      <c r="K1295" s="68" t="s">
        <v>748</v>
      </c>
      <c r="L1295" s="8" t="s">
        <v>85</v>
      </c>
      <c r="M1295" s="51">
        <v>1</v>
      </c>
      <c r="N1295" s="168"/>
      <c r="O1295" s="180"/>
      <c r="P1295" s="180"/>
      <c r="Q1295" s="180"/>
      <c r="R1295" s="180"/>
      <c r="S1295" s="167"/>
      <c r="T1295" s="167"/>
      <c r="U1295" s="186"/>
      <c r="V1295" s="187"/>
      <c r="W1295" s="168"/>
      <c r="X1295" s="168"/>
      <c r="Y1295" s="187"/>
      <c r="Z1295" s="168"/>
      <c r="AA1295" s="168"/>
      <c r="AB1295" s="187"/>
      <c r="AC1295" s="168"/>
      <c r="AD1295" s="168"/>
      <c r="AE1295" s="168"/>
      <c r="AF1295" s="167"/>
      <c r="AG1295" s="168"/>
      <c r="AH1295" s="168"/>
      <c r="AI1295" s="168"/>
      <c r="AJ1295" s="167"/>
    </row>
    <row r="1296" spans="2:36" ht="53.15" customHeight="1" x14ac:dyDescent="0.3">
      <c r="B1296" s="181"/>
      <c r="C1296" s="181"/>
      <c r="D1296" s="181"/>
      <c r="E1296" s="184"/>
      <c r="F1296" s="169"/>
      <c r="G1296" s="185"/>
      <c r="H1296" s="181"/>
      <c r="I1296" s="167"/>
      <c r="J1296" s="12" t="s">
        <v>127</v>
      </c>
      <c r="K1296" s="68" t="s">
        <v>669</v>
      </c>
      <c r="L1296" s="8" t="s">
        <v>85</v>
      </c>
      <c r="M1296" s="8">
        <v>70</v>
      </c>
      <c r="N1296" s="168"/>
      <c r="O1296" s="181"/>
      <c r="P1296" s="181"/>
      <c r="Q1296" s="181"/>
      <c r="R1296" s="181"/>
      <c r="S1296" s="167"/>
      <c r="T1296" s="167"/>
      <c r="U1296" s="186"/>
      <c r="V1296" s="188"/>
      <c r="W1296" s="168"/>
      <c r="X1296" s="168"/>
      <c r="Y1296" s="188"/>
      <c r="Z1296" s="168"/>
      <c r="AA1296" s="168"/>
      <c r="AB1296" s="188"/>
      <c r="AC1296" s="168"/>
      <c r="AD1296" s="168"/>
      <c r="AE1296" s="168"/>
      <c r="AF1296" s="167"/>
      <c r="AG1296" s="168"/>
      <c r="AH1296" s="168"/>
      <c r="AI1296" s="168"/>
      <c r="AJ1296" s="167"/>
    </row>
    <row r="1297" spans="2:36" ht="125.15" customHeight="1" x14ac:dyDescent="0.3">
      <c r="B1297" s="179" t="s">
        <v>1087</v>
      </c>
      <c r="C1297" s="179" t="s">
        <v>826</v>
      </c>
      <c r="D1297" s="179" t="s">
        <v>66</v>
      </c>
      <c r="E1297" s="182" t="s">
        <v>67</v>
      </c>
      <c r="F1297" s="169" t="s">
        <v>134</v>
      </c>
      <c r="G1297" s="185" t="s">
        <v>795</v>
      </c>
      <c r="H1297" s="179" t="s">
        <v>70</v>
      </c>
      <c r="I1297" s="167" t="s">
        <v>98</v>
      </c>
      <c r="J1297" s="12" t="s">
        <v>745</v>
      </c>
      <c r="K1297" s="68" t="s">
        <v>746</v>
      </c>
      <c r="L1297" s="73" t="s">
        <v>751</v>
      </c>
      <c r="M1297" s="51">
        <v>40</v>
      </c>
      <c r="N1297" s="168" t="s">
        <v>743</v>
      </c>
      <c r="O1297" s="179" t="s">
        <v>834</v>
      </c>
      <c r="P1297" s="179" t="s">
        <v>75</v>
      </c>
      <c r="Q1297" s="179" t="s">
        <v>76</v>
      </c>
      <c r="R1297" s="179" t="s">
        <v>77</v>
      </c>
      <c r="S1297" s="167" t="s">
        <v>109</v>
      </c>
      <c r="T1297" s="186">
        <f>+V1297+Y1297</f>
        <v>73392.06</v>
      </c>
      <c r="U1297" s="186" t="s">
        <v>98</v>
      </c>
      <c r="V1297" s="187">
        <v>62383.26</v>
      </c>
      <c r="W1297" s="168" t="s">
        <v>98</v>
      </c>
      <c r="X1297" s="168" t="s">
        <v>98</v>
      </c>
      <c r="Y1297" s="189">
        <v>11008.8</v>
      </c>
      <c r="Z1297" s="168" t="s">
        <v>98</v>
      </c>
      <c r="AA1297" s="168" t="s">
        <v>98</v>
      </c>
      <c r="AB1297" s="189">
        <v>6382.24</v>
      </c>
      <c r="AC1297" s="168" t="s">
        <v>149</v>
      </c>
      <c r="AD1297" s="168" t="s">
        <v>98</v>
      </c>
      <c r="AE1297" s="190">
        <f>+V1297+Y1297</f>
        <v>73392.06</v>
      </c>
      <c r="AF1297" s="167" t="s">
        <v>98</v>
      </c>
      <c r="AG1297" s="168" t="s">
        <v>33</v>
      </c>
      <c r="AH1297" s="191" t="s">
        <v>365</v>
      </c>
      <c r="AI1297" s="191" t="s">
        <v>252</v>
      </c>
      <c r="AJ1297" s="167"/>
    </row>
    <row r="1298" spans="2:36" ht="68.5" customHeight="1" x14ac:dyDescent="0.3">
      <c r="B1298" s="180"/>
      <c r="C1298" s="180"/>
      <c r="D1298" s="180"/>
      <c r="E1298" s="183"/>
      <c r="F1298" s="169"/>
      <c r="G1298" s="185"/>
      <c r="H1298" s="180"/>
      <c r="I1298" s="167"/>
      <c r="J1298" s="12" t="s">
        <v>111</v>
      </c>
      <c r="K1298" s="68" t="s">
        <v>748</v>
      </c>
      <c r="L1298" s="8" t="s">
        <v>85</v>
      </c>
      <c r="M1298" s="51">
        <v>1</v>
      </c>
      <c r="N1298" s="168"/>
      <c r="O1298" s="180"/>
      <c r="P1298" s="180"/>
      <c r="Q1298" s="180"/>
      <c r="R1298" s="180"/>
      <c r="S1298" s="167"/>
      <c r="T1298" s="167"/>
      <c r="U1298" s="186"/>
      <c r="V1298" s="187"/>
      <c r="W1298" s="168"/>
      <c r="X1298" s="168"/>
      <c r="Y1298" s="187"/>
      <c r="Z1298" s="168"/>
      <c r="AA1298" s="168"/>
      <c r="AB1298" s="187"/>
      <c r="AC1298" s="168"/>
      <c r="AD1298" s="168"/>
      <c r="AE1298" s="168"/>
      <c r="AF1298" s="167"/>
      <c r="AG1298" s="168"/>
      <c r="AH1298" s="192"/>
      <c r="AI1298" s="192"/>
      <c r="AJ1298" s="167"/>
    </row>
    <row r="1299" spans="2:36" ht="68.5" customHeight="1" x14ac:dyDescent="0.3">
      <c r="B1299" s="181"/>
      <c r="C1299" s="181"/>
      <c r="D1299" s="181"/>
      <c r="E1299" s="184"/>
      <c r="F1299" s="169"/>
      <c r="G1299" s="185"/>
      <c r="H1299" s="181"/>
      <c r="I1299" s="167"/>
      <c r="J1299" s="12" t="s">
        <v>127</v>
      </c>
      <c r="K1299" s="68" t="s">
        <v>669</v>
      </c>
      <c r="L1299" s="8" t="s">
        <v>85</v>
      </c>
      <c r="M1299" s="8">
        <v>35</v>
      </c>
      <c r="N1299" s="168"/>
      <c r="O1299" s="181"/>
      <c r="P1299" s="181"/>
      <c r="Q1299" s="181"/>
      <c r="R1299" s="181"/>
      <c r="S1299" s="167"/>
      <c r="T1299" s="167"/>
      <c r="U1299" s="186"/>
      <c r="V1299" s="188"/>
      <c r="W1299" s="168"/>
      <c r="X1299" s="168"/>
      <c r="Y1299" s="188"/>
      <c r="Z1299" s="168"/>
      <c r="AA1299" s="168"/>
      <c r="AB1299" s="188"/>
      <c r="AC1299" s="168"/>
      <c r="AD1299" s="168"/>
      <c r="AE1299" s="168"/>
      <c r="AF1299" s="167"/>
      <c r="AG1299" s="168"/>
      <c r="AH1299" s="193"/>
      <c r="AI1299" s="193"/>
      <c r="AJ1299" s="167"/>
    </row>
    <row r="1300" spans="2:36" ht="68.5" customHeight="1" x14ac:dyDescent="0.3">
      <c r="B1300" s="170" t="s">
        <v>944</v>
      </c>
      <c r="C1300" s="179" t="s">
        <v>945</v>
      </c>
      <c r="D1300" s="179" t="s">
        <v>88</v>
      </c>
      <c r="E1300" s="182" t="s">
        <v>67</v>
      </c>
      <c r="F1300" s="169" t="s">
        <v>134</v>
      </c>
      <c r="G1300" s="185" t="s">
        <v>795</v>
      </c>
      <c r="H1300" s="179" t="s">
        <v>70</v>
      </c>
      <c r="I1300" s="167" t="s">
        <v>98</v>
      </c>
      <c r="J1300" s="12" t="s">
        <v>745</v>
      </c>
      <c r="K1300" s="68" t="s">
        <v>746</v>
      </c>
      <c r="L1300" s="73" t="s">
        <v>751</v>
      </c>
      <c r="M1300" s="51">
        <v>40</v>
      </c>
      <c r="N1300" s="168" t="s">
        <v>743</v>
      </c>
      <c r="O1300" s="179" t="s">
        <v>296</v>
      </c>
      <c r="P1300" s="179" t="s">
        <v>75</v>
      </c>
      <c r="Q1300" s="179" t="s">
        <v>76</v>
      </c>
      <c r="R1300" s="179" t="s">
        <v>77</v>
      </c>
      <c r="S1300" s="167" t="s">
        <v>109</v>
      </c>
      <c r="T1300" s="186">
        <f>+V1300+Y1300</f>
        <v>370000</v>
      </c>
      <c r="U1300" s="186" t="s">
        <v>98</v>
      </c>
      <c r="V1300" s="168">
        <v>314500</v>
      </c>
      <c r="W1300" s="168" t="s">
        <v>98</v>
      </c>
      <c r="X1300" s="168" t="s">
        <v>98</v>
      </c>
      <c r="Y1300" s="191">
        <v>55500</v>
      </c>
      <c r="Z1300" s="168" t="s">
        <v>98</v>
      </c>
      <c r="AA1300" s="168" t="s">
        <v>98</v>
      </c>
      <c r="AB1300" s="191">
        <v>30000</v>
      </c>
      <c r="AC1300" s="168" t="s">
        <v>149</v>
      </c>
      <c r="AD1300" s="168" t="s">
        <v>98</v>
      </c>
      <c r="AE1300" s="190">
        <f>+V1300+Y1300</f>
        <v>370000</v>
      </c>
      <c r="AF1300" s="167" t="s">
        <v>98</v>
      </c>
      <c r="AG1300" s="168" t="s">
        <v>33</v>
      </c>
      <c r="AH1300" s="191" t="s">
        <v>180</v>
      </c>
      <c r="AI1300" s="191" t="s">
        <v>1005</v>
      </c>
      <c r="AJ1300" s="167"/>
    </row>
    <row r="1301" spans="2:36" ht="68.5" customHeight="1" x14ac:dyDescent="0.3">
      <c r="B1301" s="170"/>
      <c r="C1301" s="180"/>
      <c r="D1301" s="180"/>
      <c r="E1301" s="183"/>
      <c r="F1301" s="169"/>
      <c r="G1301" s="185"/>
      <c r="H1301" s="180"/>
      <c r="I1301" s="167"/>
      <c r="J1301" s="12" t="s">
        <v>111</v>
      </c>
      <c r="K1301" s="68" t="s">
        <v>748</v>
      </c>
      <c r="L1301" s="8" t="s">
        <v>85</v>
      </c>
      <c r="M1301" s="51">
        <v>4</v>
      </c>
      <c r="N1301" s="168"/>
      <c r="O1301" s="180"/>
      <c r="P1301" s="180"/>
      <c r="Q1301" s="180"/>
      <c r="R1301" s="180"/>
      <c r="S1301" s="167"/>
      <c r="T1301" s="167"/>
      <c r="U1301" s="186"/>
      <c r="V1301" s="168"/>
      <c r="W1301" s="168"/>
      <c r="X1301" s="168"/>
      <c r="Y1301" s="192"/>
      <c r="Z1301" s="168"/>
      <c r="AA1301" s="168"/>
      <c r="AB1301" s="192"/>
      <c r="AC1301" s="168"/>
      <c r="AD1301" s="168"/>
      <c r="AE1301" s="168"/>
      <c r="AF1301" s="167"/>
      <c r="AG1301" s="168"/>
      <c r="AH1301" s="192"/>
      <c r="AI1301" s="192"/>
      <c r="AJ1301" s="167"/>
    </row>
    <row r="1302" spans="2:36" ht="68.5" customHeight="1" x14ac:dyDescent="0.3">
      <c r="B1302" s="170"/>
      <c r="C1302" s="181"/>
      <c r="D1302" s="181"/>
      <c r="E1302" s="183"/>
      <c r="F1302" s="275"/>
      <c r="G1302" s="450"/>
      <c r="H1302" s="181"/>
      <c r="I1302" s="179"/>
      <c r="J1302" s="30" t="s">
        <v>127</v>
      </c>
      <c r="K1302" s="89" t="s">
        <v>669</v>
      </c>
      <c r="L1302" s="15" t="s">
        <v>85</v>
      </c>
      <c r="M1302" s="8">
        <v>175</v>
      </c>
      <c r="N1302" s="191"/>
      <c r="O1302" s="180"/>
      <c r="P1302" s="180"/>
      <c r="Q1302" s="180"/>
      <c r="R1302" s="180"/>
      <c r="S1302" s="179"/>
      <c r="T1302" s="179"/>
      <c r="U1302" s="276"/>
      <c r="V1302" s="168"/>
      <c r="W1302" s="191"/>
      <c r="X1302" s="191"/>
      <c r="Y1302" s="192"/>
      <c r="Z1302" s="191"/>
      <c r="AA1302" s="191"/>
      <c r="AB1302" s="192"/>
      <c r="AC1302" s="191"/>
      <c r="AD1302" s="191"/>
      <c r="AE1302" s="191"/>
      <c r="AF1302" s="179"/>
      <c r="AG1302" s="191"/>
      <c r="AH1302" s="192"/>
      <c r="AI1302" s="192"/>
      <c r="AJ1302" s="179"/>
    </row>
    <row r="1303" spans="2:36" ht="68.5" customHeight="1" x14ac:dyDescent="0.3">
      <c r="B1303" s="202" t="s">
        <v>946</v>
      </c>
      <c r="C1303" s="167" t="s">
        <v>947</v>
      </c>
      <c r="D1303" s="179" t="s">
        <v>66</v>
      </c>
      <c r="E1303" s="179" t="s">
        <v>67</v>
      </c>
      <c r="F1303" s="166" t="s">
        <v>132</v>
      </c>
      <c r="G1303" s="169" t="s">
        <v>740</v>
      </c>
      <c r="H1303" s="179" t="s">
        <v>70</v>
      </c>
      <c r="I1303" s="167" t="s">
        <v>98</v>
      </c>
      <c r="J1303" s="12" t="s">
        <v>113</v>
      </c>
      <c r="K1303" s="8" t="s">
        <v>114</v>
      </c>
      <c r="L1303" s="8" t="s">
        <v>115</v>
      </c>
      <c r="M1303" s="8">
        <v>5</v>
      </c>
      <c r="N1303" s="236" t="s">
        <v>743</v>
      </c>
      <c r="O1303" s="179" t="s">
        <v>301</v>
      </c>
      <c r="P1303" s="179" t="s">
        <v>75</v>
      </c>
      <c r="Q1303" s="179" t="s">
        <v>76</v>
      </c>
      <c r="R1303" s="179" t="s">
        <v>77</v>
      </c>
      <c r="S1303" s="167" t="s">
        <v>109</v>
      </c>
      <c r="T1303" s="186">
        <f>+V1303+Y1303</f>
        <v>255000</v>
      </c>
      <c r="U1303" s="294" t="s">
        <v>98</v>
      </c>
      <c r="V1303" s="168">
        <v>216750</v>
      </c>
      <c r="W1303" s="168" t="s">
        <v>98</v>
      </c>
      <c r="X1303" s="168" t="s">
        <v>98</v>
      </c>
      <c r="Y1303" s="191">
        <v>38250</v>
      </c>
      <c r="Z1303" s="168" t="s">
        <v>98</v>
      </c>
      <c r="AA1303" s="168" t="s">
        <v>98</v>
      </c>
      <c r="AB1303" s="191">
        <v>45000</v>
      </c>
      <c r="AC1303" s="168" t="s">
        <v>80</v>
      </c>
      <c r="AD1303" s="168" t="s">
        <v>98</v>
      </c>
      <c r="AE1303" s="190">
        <f>+V1303+Y1303</f>
        <v>255000</v>
      </c>
      <c r="AF1303" s="167" t="s">
        <v>98</v>
      </c>
      <c r="AG1303" s="168" t="s">
        <v>33</v>
      </c>
      <c r="AH1303" s="191" t="s">
        <v>164</v>
      </c>
      <c r="AI1303" s="191" t="s">
        <v>950</v>
      </c>
      <c r="AJ1303" s="167"/>
    </row>
    <row r="1304" spans="2:36" ht="68.5" customHeight="1" x14ac:dyDescent="0.3">
      <c r="B1304" s="202"/>
      <c r="C1304" s="167"/>
      <c r="D1304" s="180"/>
      <c r="E1304" s="180"/>
      <c r="F1304" s="166"/>
      <c r="G1304" s="169"/>
      <c r="H1304" s="180"/>
      <c r="I1304" s="167"/>
      <c r="J1304" s="12" t="s">
        <v>116</v>
      </c>
      <c r="K1304" s="8" t="s">
        <v>117</v>
      </c>
      <c r="L1304" s="8" t="s">
        <v>85</v>
      </c>
      <c r="M1304" s="8">
        <v>5</v>
      </c>
      <c r="N1304" s="236"/>
      <c r="O1304" s="180"/>
      <c r="P1304" s="180"/>
      <c r="Q1304" s="180"/>
      <c r="R1304" s="180"/>
      <c r="S1304" s="167"/>
      <c r="T1304" s="167"/>
      <c r="U1304" s="218"/>
      <c r="V1304" s="168"/>
      <c r="W1304" s="168"/>
      <c r="X1304" s="168"/>
      <c r="Y1304" s="192"/>
      <c r="Z1304" s="168"/>
      <c r="AA1304" s="168"/>
      <c r="AB1304" s="192"/>
      <c r="AC1304" s="168"/>
      <c r="AD1304" s="168"/>
      <c r="AE1304" s="168"/>
      <c r="AF1304" s="167"/>
      <c r="AG1304" s="168"/>
      <c r="AH1304" s="192"/>
      <c r="AI1304" s="192"/>
      <c r="AJ1304" s="167"/>
    </row>
    <row r="1305" spans="2:36" ht="68.5" customHeight="1" x14ac:dyDescent="0.3">
      <c r="B1305" s="170"/>
      <c r="C1305" s="167"/>
      <c r="D1305" s="180"/>
      <c r="E1305" s="180"/>
      <c r="F1305" s="166"/>
      <c r="G1305" s="169"/>
      <c r="H1305" s="180"/>
      <c r="I1305" s="167"/>
      <c r="J1305" s="12" t="s">
        <v>213</v>
      </c>
      <c r="K1305" s="8" t="s">
        <v>118</v>
      </c>
      <c r="L1305" s="8" t="s">
        <v>119</v>
      </c>
      <c r="M1305" s="8">
        <v>5</v>
      </c>
      <c r="N1305" s="236"/>
      <c r="O1305" s="180"/>
      <c r="P1305" s="180"/>
      <c r="Q1305" s="180"/>
      <c r="R1305" s="180"/>
      <c r="S1305" s="167"/>
      <c r="T1305" s="167"/>
      <c r="U1305" s="218"/>
      <c r="V1305" s="168"/>
      <c r="W1305" s="168"/>
      <c r="X1305" s="168"/>
      <c r="Y1305" s="192"/>
      <c r="Z1305" s="168"/>
      <c r="AA1305" s="168"/>
      <c r="AB1305" s="192"/>
      <c r="AC1305" s="168"/>
      <c r="AD1305" s="168"/>
      <c r="AE1305" s="168"/>
      <c r="AF1305" s="167"/>
      <c r="AG1305" s="168"/>
      <c r="AH1305" s="192"/>
      <c r="AI1305" s="192"/>
      <c r="AJ1305" s="167"/>
    </row>
    <row r="1306" spans="2:36" ht="68.5" customHeight="1" x14ac:dyDescent="0.3">
      <c r="B1306" s="170"/>
      <c r="C1306" s="167"/>
      <c r="D1306" s="181"/>
      <c r="E1306" s="181"/>
      <c r="F1306" s="166"/>
      <c r="G1306" s="169"/>
      <c r="H1306" s="181"/>
      <c r="I1306" s="167"/>
      <c r="J1306" s="12" t="s">
        <v>120</v>
      </c>
      <c r="K1306" s="8" t="s">
        <v>121</v>
      </c>
      <c r="L1306" s="8" t="s">
        <v>119</v>
      </c>
      <c r="M1306" s="8">
        <v>5</v>
      </c>
      <c r="N1306" s="236"/>
      <c r="O1306" s="181"/>
      <c r="P1306" s="181"/>
      <c r="Q1306" s="181"/>
      <c r="R1306" s="181"/>
      <c r="S1306" s="167"/>
      <c r="T1306" s="167"/>
      <c r="U1306" s="218"/>
      <c r="V1306" s="168"/>
      <c r="W1306" s="168"/>
      <c r="X1306" s="168"/>
      <c r="Y1306" s="193"/>
      <c r="Z1306" s="168"/>
      <c r="AA1306" s="168"/>
      <c r="AB1306" s="193"/>
      <c r="AC1306" s="168"/>
      <c r="AD1306" s="168"/>
      <c r="AE1306" s="168"/>
      <c r="AF1306" s="167"/>
      <c r="AG1306" s="168"/>
      <c r="AH1306" s="193"/>
      <c r="AI1306" s="193"/>
      <c r="AJ1306" s="167"/>
    </row>
    <row r="1307" spans="2:36" ht="91" x14ac:dyDescent="0.3">
      <c r="B1307" s="490" t="s">
        <v>948</v>
      </c>
      <c r="C1307" s="493" t="s">
        <v>949</v>
      </c>
      <c r="D1307" s="496" t="s">
        <v>88</v>
      </c>
      <c r="E1307" s="182" t="s">
        <v>67</v>
      </c>
      <c r="F1307" s="169" t="s">
        <v>134</v>
      </c>
      <c r="G1307" s="185" t="s">
        <v>795</v>
      </c>
      <c r="H1307" s="179" t="s">
        <v>70</v>
      </c>
      <c r="I1307" s="167" t="s">
        <v>98</v>
      </c>
      <c r="J1307" s="12" t="s">
        <v>745</v>
      </c>
      <c r="K1307" s="68" t="s">
        <v>746</v>
      </c>
      <c r="L1307" s="73" t="s">
        <v>751</v>
      </c>
      <c r="M1307" s="51">
        <v>40</v>
      </c>
      <c r="N1307" s="168" t="s">
        <v>743</v>
      </c>
      <c r="O1307" s="493" t="s">
        <v>296</v>
      </c>
      <c r="P1307" s="179" t="s">
        <v>75</v>
      </c>
      <c r="Q1307" s="179" t="s">
        <v>76</v>
      </c>
      <c r="R1307" s="179" t="s">
        <v>77</v>
      </c>
      <c r="S1307" s="167" t="s">
        <v>109</v>
      </c>
      <c r="T1307" s="186">
        <f>+V1307+Y1307</f>
        <v>277500</v>
      </c>
      <c r="U1307" s="186" t="s">
        <v>98</v>
      </c>
      <c r="V1307" s="344">
        <v>235875</v>
      </c>
      <c r="W1307" s="168" t="s">
        <v>98</v>
      </c>
      <c r="X1307" s="168" t="s">
        <v>98</v>
      </c>
      <c r="Y1307" s="344">
        <v>41625</v>
      </c>
      <c r="Z1307" s="168" t="s">
        <v>98</v>
      </c>
      <c r="AA1307" s="168" t="s">
        <v>98</v>
      </c>
      <c r="AB1307" s="344">
        <v>22500</v>
      </c>
      <c r="AC1307" s="168" t="s">
        <v>149</v>
      </c>
      <c r="AD1307" s="168" t="s">
        <v>98</v>
      </c>
      <c r="AE1307" s="190">
        <f>+V1307+Y1307</f>
        <v>277500</v>
      </c>
      <c r="AF1307" s="167" t="s">
        <v>98</v>
      </c>
      <c r="AG1307" s="168" t="s">
        <v>33</v>
      </c>
      <c r="AH1307" s="513" t="s">
        <v>183</v>
      </c>
      <c r="AI1307" s="513" t="s">
        <v>303</v>
      </c>
      <c r="AJ1307" s="167"/>
    </row>
    <row r="1308" spans="2:36" ht="68.5" customHeight="1" x14ac:dyDescent="0.3">
      <c r="B1308" s="491"/>
      <c r="C1308" s="494"/>
      <c r="D1308" s="497"/>
      <c r="E1308" s="183"/>
      <c r="F1308" s="169"/>
      <c r="G1308" s="185"/>
      <c r="H1308" s="180"/>
      <c r="I1308" s="167"/>
      <c r="J1308" s="12" t="s">
        <v>111</v>
      </c>
      <c r="K1308" s="68" t="s">
        <v>748</v>
      </c>
      <c r="L1308" s="8" t="s">
        <v>85</v>
      </c>
      <c r="M1308" s="110">
        <v>1</v>
      </c>
      <c r="N1308" s="168"/>
      <c r="O1308" s="494"/>
      <c r="P1308" s="180"/>
      <c r="Q1308" s="180"/>
      <c r="R1308" s="180"/>
      <c r="S1308" s="167"/>
      <c r="T1308" s="167"/>
      <c r="U1308" s="186"/>
      <c r="V1308" s="345"/>
      <c r="W1308" s="168"/>
      <c r="X1308" s="168"/>
      <c r="Y1308" s="345"/>
      <c r="Z1308" s="168"/>
      <c r="AA1308" s="168"/>
      <c r="AB1308" s="345"/>
      <c r="AC1308" s="168"/>
      <c r="AD1308" s="168"/>
      <c r="AE1308" s="168"/>
      <c r="AF1308" s="167"/>
      <c r="AG1308" s="168"/>
      <c r="AH1308" s="514"/>
      <c r="AI1308" s="514"/>
      <c r="AJ1308" s="167"/>
    </row>
    <row r="1309" spans="2:36" ht="68.5" customHeight="1" x14ac:dyDescent="0.3">
      <c r="B1309" s="492"/>
      <c r="C1309" s="495"/>
      <c r="D1309" s="498"/>
      <c r="E1309" s="183"/>
      <c r="F1309" s="275"/>
      <c r="G1309" s="450"/>
      <c r="H1309" s="181"/>
      <c r="I1309" s="179"/>
      <c r="J1309" s="30" t="s">
        <v>127</v>
      </c>
      <c r="K1309" s="89" t="s">
        <v>669</v>
      </c>
      <c r="L1309" s="15" t="s">
        <v>85</v>
      </c>
      <c r="M1309" s="110">
        <v>130</v>
      </c>
      <c r="N1309" s="191"/>
      <c r="O1309" s="495"/>
      <c r="P1309" s="180"/>
      <c r="Q1309" s="180"/>
      <c r="R1309" s="180"/>
      <c r="S1309" s="179"/>
      <c r="T1309" s="179"/>
      <c r="U1309" s="276"/>
      <c r="V1309" s="346"/>
      <c r="W1309" s="191"/>
      <c r="X1309" s="191"/>
      <c r="Y1309" s="346"/>
      <c r="Z1309" s="191"/>
      <c r="AA1309" s="191"/>
      <c r="AB1309" s="346"/>
      <c r="AC1309" s="191"/>
      <c r="AD1309" s="191"/>
      <c r="AE1309" s="191"/>
      <c r="AF1309" s="179"/>
      <c r="AG1309" s="191"/>
      <c r="AH1309" s="515"/>
      <c r="AI1309" s="515"/>
      <c r="AJ1309" s="179"/>
    </row>
    <row r="1310" spans="2:36" ht="68.5" customHeight="1" x14ac:dyDescent="0.3">
      <c r="B1310" s="272" t="s">
        <v>861</v>
      </c>
      <c r="C1310" s="179" t="s">
        <v>866</v>
      </c>
      <c r="D1310" s="179" t="s">
        <v>66</v>
      </c>
      <c r="E1310" s="182" t="s">
        <v>67</v>
      </c>
      <c r="F1310" s="169" t="s">
        <v>134</v>
      </c>
      <c r="G1310" s="185" t="s">
        <v>795</v>
      </c>
      <c r="H1310" s="179" t="s">
        <v>70</v>
      </c>
      <c r="I1310" s="167" t="s">
        <v>98</v>
      </c>
      <c r="J1310" s="12" t="s">
        <v>745</v>
      </c>
      <c r="K1310" s="68" t="s">
        <v>746</v>
      </c>
      <c r="L1310" s="73" t="s">
        <v>751</v>
      </c>
      <c r="M1310" s="8">
        <v>40</v>
      </c>
      <c r="N1310" s="168" t="s">
        <v>743</v>
      </c>
      <c r="O1310" s="179" t="s">
        <v>864</v>
      </c>
      <c r="P1310" s="179" t="s">
        <v>75</v>
      </c>
      <c r="Q1310" s="179" t="s">
        <v>76</v>
      </c>
      <c r="R1310" s="179" t="s">
        <v>77</v>
      </c>
      <c r="S1310" s="167" t="s">
        <v>109</v>
      </c>
      <c r="T1310" s="186">
        <f>+V1310+Y1310</f>
        <v>337730.91000000003</v>
      </c>
      <c r="U1310" s="276">
        <f>+T1310/M1311</f>
        <v>42216.363750000004</v>
      </c>
      <c r="V1310" s="238">
        <v>287071.27</v>
      </c>
      <c r="W1310" s="168" t="s">
        <v>98</v>
      </c>
      <c r="X1310" s="168" t="s">
        <v>98</v>
      </c>
      <c r="Y1310" s="341">
        <v>50659.64</v>
      </c>
      <c r="Z1310" s="168" t="s">
        <v>98</v>
      </c>
      <c r="AA1310" s="168" t="s">
        <v>98</v>
      </c>
      <c r="AB1310" s="238">
        <v>59646.32</v>
      </c>
      <c r="AC1310" s="191" t="s">
        <v>149</v>
      </c>
      <c r="AD1310" s="168" t="s">
        <v>98</v>
      </c>
      <c r="AE1310" s="190">
        <f>+V1310+Y1310</f>
        <v>337730.91000000003</v>
      </c>
      <c r="AF1310" s="167" t="s">
        <v>98</v>
      </c>
      <c r="AG1310" s="168" t="s">
        <v>33</v>
      </c>
      <c r="AH1310" s="263" t="s">
        <v>162</v>
      </c>
      <c r="AI1310" s="263" t="s">
        <v>180</v>
      </c>
      <c r="AJ1310" s="179"/>
    </row>
    <row r="1311" spans="2:36" ht="68.5" customHeight="1" x14ac:dyDescent="0.3">
      <c r="B1311" s="273"/>
      <c r="C1311" s="180"/>
      <c r="D1311" s="180"/>
      <c r="E1311" s="183"/>
      <c r="F1311" s="169"/>
      <c r="G1311" s="185"/>
      <c r="H1311" s="180"/>
      <c r="I1311" s="167"/>
      <c r="J1311" s="12" t="s">
        <v>111</v>
      </c>
      <c r="K1311" s="68" t="s">
        <v>748</v>
      </c>
      <c r="L1311" s="8" t="s">
        <v>85</v>
      </c>
      <c r="M1311" s="8">
        <v>8</v>
      </c>
      <c r="N1311" s="168"/>
      <c r="O1311" s="180"/>
      <c r="P1311" s="180"/>
      <c r="Q1311" s="180"/>
      <c r="R1311" s="180"/>
      <c r="S1311" s="167"/>
      <c r="T1311" s="167"/>
      <c r="U1311" s="277"/>
      <c r="V1311" s="239"/>
      <c r="W1311" s="168"/>
      <c r="X1311" s="168"/>
      <c r="Y1311" s="342"/>
      <c r="Z1311" s="168"/>
      <c r="AA1311" s="168"/>
      <c r="AB1311" s="239"/>
      <c r="AC1311" s="192"/>
      <c r="AD1311" s="168"/>
      <c r="AE1311" s="168"/>
      <c r="AF1311" s="167"/>
      <c r="AG1311" s="168"/>
      <c r="AH1311" s="263"/>
      <c r="AI1311" s="263"/>
      <c r="AJ1311" s="180"/>
    </row>
    <row r="1312" spans="2:36" ht="68.5" customHeight="1" x14ac:dyDescent="0.3">
      <c r="B1312" s="274"/>
      <c r="C1312" s="181"/>
      <c r="D1312" s="181"/>
      <c r="E1312" s="183"/>
      <c r="F1312" s="275"/>
      <c r="G1312" s="185"/>
      <c r="H1312" s="181"/>
      <c r="I1312" s="167"/>
      <c r="J1312" s="12" t="s">
        <v>127</v>
      </c>
      <c r="K1312" s="68" t="s">
        <v>669</v>
      </c>
      <c r="L1312" s="8" t="s">
        <v>85</v>
      </c>
      <c r="M1312" s="8">
        <v>226</v>
      </c>
      <c r="N1312" s="168"/>
      <c r="O1312" s="181"/>
      <c r="P1312" s="180"/>
      <c r="Q1312" s="180"/>
      <c r="R1312" s="180"/>
      <c r="S1312" s="179"/>
      <c r="T1312" s="179"/>
      <c r="U1312" s="278"/>
      <c r="V1312" s="240"/>
      <c r="W1312" s="191"/>
      <c r="X1312" s="191"/>
      <c r="Y1312" s="343"/>
      <c r="Z1312" s="191"/>
      <c r="AA1312" s="191"/>
      <c r="AB1312" s="240"/>
      <c r="AC1312" s="193"/>
      <c r="AD1312" s="191"/>
      <c r="AE1312" s="191"/>
      <c r="AF1312" s="179"/>
      <c r="AG1312" s="191"/>
      <c r="AH1312" s="263"/>
      <c r="AI1312" s="263"/>
      <c r="AJ1312" s="181"/>
    </row>
    <row r="1313" spans="1:36" ht="68.5" customHeight="1" x14ac:dyDescent="0.3">
      <c r="B1313" s="241" t="s">
        <v>1026</v>
      </c>
      <c r="C1313" s="242" t="s">
        <v>867</v>
      </c>
      <c r="D1313" s="242" t="s">
        <v>66</v>
      </c>
      <c r="E1313" s="248" t="s">
        <v>67</v>
      </c>
      <c r="F1313" s="349" t="s">
        <v>134</v>
      </c>
      <c r="G1313" s="487" t="s">
        <v>999</v>
      </c>
      <c r="H1313" s="242" t="s">
        <v>70</v>
      </c>
      <c r="I1313" s="177" t="s">
        <v>98</v>
      </c>
      <c r="J1313" s="21" t="s">
        <v>745</v>
      </c>
      <c r="K1313" s="138" t="s">
        <v>746</v>
      </c>
      <c r="L1313" s="139" t="s">
        <v>751</v>
      </c>
      <c r="M1313" s="145">
        <v>40</v>
      </c>
      <c r="N1313" s="176" t="s">
        <v>743</v>
      </c>
      <c r="O1313" s="242" t="s">
        <v>864</v>
      </c>
      <c r="P1313" s="242" t="s">
        <v>75</v>
      </c>
      <c r="Q1313" s="242" t="s">
        <v>76</v>
      </c>
      <c r="R1313" s="242" t="s">
        <v>77</v>
      </c>
      <c r="S1313" s="177" t="s">
        <v>109</v>
      </c>
      <c r="T1313" s="488">
        <f>+V1313+Y1313</f>
        <v>64200</v>
      </c>
      <c r="U1313" s="362">
        <f>+T1313/M1314</f>
        <v>12840</v>
      </c>
      <c r="V1313" s="266">
        <v>54570</v>
      </c>
      <c r="W1313" s="176" t="s">
        <v>98</v>
      </c>
      <c r="X1313" s="176" t="s">
        <v>98</v>
      </c>
      <c r="Y1313" s="266">
        <v>9630</v>
      </c>
      <c r="Z1313" s="176" t="s">
        <v>98</v>
      </c>
      <c r="AA1313" s="176" t="s">
        <v>98</v>
      </c>
      <c r="AB1313" s="266">
        <v>11338.298623367455</v>
      </c>
      <c r="AC1313" s="265" t="s">
        <v>149</v>
      </c>
      <c r="AD1313" s="176" t="s">
        <v>98</v>
      </c>
      <c r="AE1313" s="246">
        <f>+V1313+Y1313</f>
        <v>64200</v>
      </c>
      <c r="AF1313" s="177" t="s">
        <v>98</v>
      </c>
      <c r="AG1313" s="265" t="s">
        <v>33</v>
      </c>
      <c r="AH1313" s="485" t="s">
        <v>162</v>
      </c>
      <c r="AI1313" s="485" t="s">
        <v>180</v>
      </c>
      <c r="AJ1313" s="179"/>
    </row>
    <row r="1314" spans="1:36" ht="68.5" customHeight="1" x14ac:dyDescent="0.3">
      <c r="B1314" s="273"/>
      <c r="C1314" s="243"/>
      <c r="D1314" s="243"/>
      <c r="E1314" s="249"/>
      <c r="F1314" s="349"/>
      <c r="G1314" s="487"/>
      <c r="H1314" s="243"/>
      <c r="I1314" s="177"/>
      <c r="J1314" s="21" t="s">
        <v>111</v>
      </c>
      <c r="K1314" s="138" t="s">
        <v>748</v>
      </c>
      <c r="L1314" s="29" t="s">
        <v>85</v>
      </c>
      <c r="M1314" s="56">
        <v>5</v>
      </c>
      <c r="N1314" s="176"/>
      <c r="O1314" s="243"/>
      <c r="P1314" s="243"/>
      <c r="Q1314" s="243"/>
      <c r="R1314" s="243"/>
      <c r="S1314" s="177"/>
      <c r="T1314" s="177"/>
      <c r="U1314" s="363"/>
      <c r="V1314" s="267"/>
      <c r="W1314" s="176"/>
      <c r="X1314" s="176"/>
      <c r="Y1314" s="267"/>
      <c r="Z1314" s="176"/>
      <c r="AA1314" s="176"/>
      <c r="AB1314" s="267"/>
      <c r="AC1314" s="269"/>
      <c r="AD1314" s="176"/>
      <c r="AE1314" s="176"/>
      <c r="AF1314" s="177"/>
      <c r="AG1314" s="269"/>
      <c r="AH1314" s="485"/>
      <c r="AI1314" s="485"/>
      <c r="AJ1314" s="180"/>
    </row>
    <row r="1315" spans="1:36" ht="68.5" customHeight="1" x14ac:dyDescent="0.3">
      <c r="B1315" s="274"/>
      <c r="C1315" s="244"/>
      <c r="D1315" s="244"/>
      <c r="E1315" s="249"/>
      <c r="F1315" s="486"/>
      <c r="G1315" s="487"/>
      <c r="H1315" s="244"/>
      <c r="I1315" s="177"/>
      <c r="J1315" s="21" t="s">
        <v>127</v>
      </c>
      <c r="K1315" s="138" t="s">
        <v>669</v>
      </c>
      <c r="L1315" s="29" t="s">
        <v>85</v>
      </c>
      <c r="M1315" s="56">
        <v>50</v>
      </c>
      <c r="N1315" s="176"/>
      <c r="O1315" s="244"/>
      <c r="P1315" s="243"/>
      <c r="Q1315" s="243"/>
      <c r="R1315" s="243"/>
      <c r="S1315" s="242"/>
      <c r="T1315" s="242"/>
      <c r="U1315" s="364"/>
      <c r="V1315" s="268"/>
      <c r="W1315" s="265"/>
      <c r="X1315" s="265"/>
      <c r="Y1315" s="268"/>
      <c r="Z1315" s="265"/>
      <c r="AA1315" s="265"/>
      <c r="AB1315" s="268"/>
      <c r="AC1315" s="270"/>
      <c r="AD1315" s="265"/>
      <c r="AE1315" s="265"/>
      <c r="AF1315" s="242"/>
      <c r="AG1315" s="270"/>
      <c r="AH1315" s="485"/>
      <c r="AI1315" s="485"/>
      <c r="AJ1315" s="181"/>
    </row>
    <row r="1316" spans="1:36" ht="68.5" customHeight="1" x14ac:dyDescent="0.3">
      <c r="B1316" s="272" t="s">
        <v>862</v>
      </c>
      <c r="C1316" s="179" t="s">
        <v>868</v>
      </c>
      <c r="D1316" s="179" t="s">
        <v>66</v>
      </c>
      <c r="E1316" s="166" t="s">
        <v>67</v>
      </c>
      <c r="F1316" s="166" t="s">
        <v>132</v>
      </c>
      <c r="G1316" s="169" t="s">
        <v>740</v>
      </c>
      <c r="H1316" s="179" t="s">
        <v>70</v>
      </c>
      <c r="I1316" s="167" t="s">
        <v>98</v>
      </c>
      <c r="J1316" s="12" t="s">
        <v>113</v>
      </c>
      <c r="K1316" s="8" t="s">
        <v>114</v>
      </c>
      <c r="L1316" s="8" t="s">
        <v>115</v>
      </c>
      <c r="M1316" s="15">
        <v>4</v>
      </c>
      <c r="N1316" s="191" t="s">
        <v>743</v>
      </c>
      <c r="O1316" s="167" t="s">
        <v>865</v>
      </c>
      <c r="P1316" s="179" t="s">
        <v>75</v>
      </c>
      <c r="Q1316" s="179" t="s">
        <v>76</v>
      </c>
      <c r="R1316" s="179" t="s">
        <v>77</v>
      </c>
      <c r="S1316" s="179" t="s">
        <v>109</v>
      </c>
      <c r="T1316" s="276">
        <f>+V1316+Y1316</f>
        <v>226534.28000000003</v>
      </c>
      <c r="U1316" s="276">
        <f>T1316/M1317</f>
        <v>56633.570000000007</v>
      </c>
      <c r="V1316" s="191">
        <v>192554.14</v>
      </c>
      <c r="W1316" s="191" t="s">
        <v>98</v>
      </c>
      <c r="X1316" s="191" t="s">
        <v>98</v>
      </c>
      <c r="Y1316" s="191">
        <v>33980.14</v>
      </c>
      <c r="Z1316" s="191" t="s">
        <v>98</v>
      </c>
      <c r="AA1316" s="191" t="s">
        <v>98</v>
      </c>
      <c r="AB1316" s="279">
        <v>40007.998859865867</v>
      </c>
      <c r="AC1316" s="191" t="s">
        <v>80</v>
      </c>
      <c r="AD1316" s="179" t="s">
        <v>98</v>
      </c>
      <c r="AE1316" s="208">
        <f>+V1316+Y1316</f>
        <v>226534.28000000003</v>
      </c>
      <c r="AF1316" s="179" t="s">
        <v>98</v>
      </c>
      <c r="AG1316" s="191" t="s">
        <v>33</v>
      </c>
      <c r="AH1316" s="238" t="s">
        <v>957</v>
      </c>
      <c r="AI1316" s="238" t="s">
        <v>180</v>
      </c>
      <c r="AJ1316" s="179"/>
    </row>
    <row r="1317" spans="1:36" ht="68.5" customHeight="1" x14ac:dyDescent="0.3">
      <c r="B1317" s="273"/>
      <c r="C1317" s="180"/>
      <c r="D1317" s="180"/>
      <c r="E1317" s="166"/>
      <c r="F1317" s="166"/>
      <c r="G1317" s="169"/>
      <c r="H1317" s="180"/>
      <c r="I1317" s="167"/>
      <c r="J1317" s="12" t="s">
        <v>116</v>
      </c>
      <c r="K1317" s="8" t="s">
        <v>117</v>
      </c>
      <c r="L1317" s="8" t="s">
        <v>85</v>
      </c>
      <c r="M1317" s="15">
        <v>4</v>
      </c>
      <c r="N1317" s="192"/>
      <c r="O1317" s="167"/>
      <c r="P1317" s="180"/>
      <c r="Q1317" s="180"/>
      <c r="R1317" s="180"/>
      <c r="S1317" s="180"/>
      <c r="T1317" s="277"/>
      <c r="U1317" s="277"/>
      <c r="V1317" s="192"/>
      <c r="W1317" s="192"/>
      <c r="X1317" s="192"/>
      <c r="Y1317" s="192"/>
      <c r="Z1317" s="192"/>
      <c r="AA1317" s="192"/>
      <c r="AB1317" s="280"/>
      <c r="AC1317" s="192"/>
      <c r="AD1317" s="180"/>
      <c r="AE1317" s="209"/>
      <c r="AF1317" s="180"/>
      <c r="AG1317" s="192"/>
      <c r="AH1317" s="239"/>
      <c r="AI1317" s="239"/>
      <c r="AJ1317" s="180"/>
    </row>
    <row r="1318" spans="1:36" ht="68.5" customHeight="1" x14ac:dyDescent="0.3">
      <c r="B1318" s="273"/>
      <c r="C1318" s="180"/>
      <c r="D1318" s="180"/>
      <c r="E1318" s="166"/>
      <c r="F1318" s="166"/>
      <c r="G1318" s="169"/>
      <c r="H1318" s="180"/>
      <c r="I1318" s="167"/>
      <c r="J1318" s="12" t="s">
        <v>213</v>
      </c>
      <c r="K1318" s="8" t="s">
        <v>118</v>
      </c>
      <c r="L1318" s="8" t="s">
        <v>119</v>
      </c>
      <c r="M1318" s="15">
        <v>4</v>
      </c>
      <c r="N1318" s="192"/>
      <c r="O1318" s="167"/>
      <c r="P1318" s="180"/>
      <c r="Q1318" s="180"/>
      <c r="R1318" s="180"/>
      <c r="S1318" s="180"/>
      <c r="T1318" s="277"/>
      <c r="U1318" s="277"/>
      <c r="V1318" s="192"/>
      <c r="W1318" s="192"/>
      <c r="X1318" s="192"/>
      <c r="Y1318" s="192"/>
      <c r="Z1318" s="192"/>
      <c r="AA1318" s="192"/>
      <c r="AB1318" s="280"/>
      <c r="AC1318" s="192"/>
      <c r="AD1318" s="180"/>
      <c r="AE1318" s="209"/>
      <c r="AF1318" s="180"/>
      <c r="AG1318" s="192"/>
      <c r="AH1318" s="239"/>
      <c r="AI1318" s="239"/>
      <c r="AJ1318" s="180"/>
    </row>
    <row r="1319" spans="1:36" ht="68.5" customHeight="1" x14ac:dyDescent="0.3">
      <c r="A1319" s="78"/>
      <c r="B1319" s="274"/>
      <c r="C1319" s="181"/>
      <c r="D1319" s="181"/>
      <c r="E1319" s="166"/>
      <c r="F1319" s="166"/>
      <c r="G1319" s="169"/>
      <c r="H1319" s="181"/>
      <c r="I1319" s="167"/>
      <c r="J1319" s="12" t="s">
        <v>120</v>
      </c>
      <c r="K1319" s="8" t="s">
        <v>121</v>
      </c>
      <c r="L1319" s="8" t="s">
        <v>119</v>
      </c>
      <c r="M1319" s="15">
        <v>4</v>
      </c>
      <c r="N1319" s="193"/>
      <c r="O1319" s="167"/>
      <c r="P1319" s="181"/>
      <c r="Q1319" s="181"/>
      <c r="R1319" s="181"/>
      <c r="S1319" s="181"/>
      <c r="T1319" s="278"/>
      <c r="U1319" s="278"/>
      <c r="V1319" s="193"/>
      <c r="W1319" s="193"/>
      <c r="X1319" s="193"/>
      <c r="Y1319" s="193"/>
      <c r="Z1319" s="193"/>
      <c r="AA1319" s="193"/>
      <c r="AB1319" s="281"/>
      <c r="AC1319" s="193"/>
      <c r="AD1319" s="181"/>
      <c r="AE1319" s="210"/>
      <c r="AF1319" s="181"/>
      <c r="AG1319" s="193"/>
      <c r="AH1319" s="240"/>
      <c r="AI1319" s="240"/>
      <c r="AJ1319" s="181"/>
    </row>
    <row r="1320" spans="1:36" ht="68.5" customHeight="1" x14ac:dyDescent="0.3">
      <c r="B1320" s="352" t="s">
        <v>863</v>
      </c>
      <c r="C1320" s="167" t="s">
        <v>869</v>
      </c>
      <c r="D1320" s="167" t="s">
        <v>66</v>
      </c>
      <c r="E1320" s="166" t="s">
        <v>67</v>
      </c>
      <c r="F1320" s="169" t="s">
        <v>134</v>
      </c>
      <c r="G1320" s="185" t="s">
        <v>795</v>
      </c>
      <c r="H1320" s="167" t="s">
        <v>70</v>
      </c>
      <c r="I1320" s="167" t="s">
        <v>98</v>
      </c>
      <c r="J1320" s="12" t="s">
        <v>745</v>
      </c>
      <c r="K1320" s="68" t="s">
        <v>746</v>
      </c>
      <c r="L1320" s="73" t="s">
        <v>751</v>
      </c>
      <c r="M1320" s="8">
        <v>40</v>
      </c>
      <c r="N1320" s="168" t="s">
        <v>743</v>
      </c>
      <c r="O1320" s="167" t="s">
        <v>864</v>
      </c>
      <c r="P1320" s="167" t="s">
        <v>75</v>
      </c>
      <c r="Q1320" s="167" t="s">
        <v>76</v>
      </c>
      <c r="R1320" s="167" t="s">
        <v>77</v>
      </c>
      <c r="S1320" s="167" t="s">
        <v>109</v>
      </c>
      <c r="T1320" s="186">
        <f>+V1320+Y1320</f>
        <v>126649.09</v>
      </c>
      <c r="U1320" s="186">
        <f>+T1320/M1321</f>
        <v>42216.363333333335</v>
      </c>
      <c r="V1320" s="168">
        <v>107651.73</v>
      </c>
      <c r="W1320" s="168" t="s">
        <v>98</v>
      </c>
      <c r="X1320" s="168" t="s">
        <v>98</v>
      </c>
      <c r="Y1320" s="168">
        <v>18997.36</v>
      </c>
      <c r="Z1320" s="168" t="s">
        <v>98</v>
      </c>
      <c r="AA1320" s="168" t="s">
        <v>98</v>
      </c>
      <c r="AB1320" s="340">
        <v>22367.37</v>
      </c>
      <c r="AC1320" s="168" t="s">
        <v>149</v>
      </c>
      <c r="AD1320" s="167" t="s">
        <v>98</v>
      </c>
      <c r="AE1320" s="190">
        <f>+V1320+Y1320</f>
        <v>126649.09</v>
      </c>
      <c r="AF1320" s="167" t="s">
        <v>98</v>
      </c>
      <c r="AG1320" s="168" t="s">
        <v>33</v>
      </c>
      <c r="AH1320" s="263" t="s">
        <v>237</v>
      </c>
      <c r="AI1320" s="263" t="s">
        <v>418</v>
      </c>
      <c r="AJ1320" s="167"/>
    </row>
    <row r="1321" spans="1:36" ht="68.5" customHeight="1" x14ac:dyDescent="0.3">
      <c r="B1321" s="273"/>
      <c r="C1321" s="180"/>
      <c r="D1321" s="180"/>
      <c r="E1321" s="184"/>
      <c r="F1321" s="308"/>
      <c r="G1321" s="452"/>
      <c r="H1321" s="180"/>
      <c r="I1321" s="181"/>
      <c r="J1321" s="52" t="s">
        <v>111</v>
      </c>
      <c r="K1321" s="92" t="s">
        <v>748</v>
      </c>
      <c r="L1321" s="23" t="s">
        <v>85</v>
      </c>
      <c r="M1321" s="17">
        <v>3</v>
      </c>
      <c r="N1321" s="193"/>
      <c r="O1321" s="180"/>
      <c r="P1321" s="180"/>
      <c r="Q1321" s="180"/>
      <c r="R1321" s="180"/>
      <c r="S1321" s="180"/>
      <c r="T1321" s="277"/>
      <c r="U1321" s="277"/>
      <c r="V1321" s="192"/>
      <c r="W1321" s="193"/>
      <c r="X1321" s="193"/>
      <c r="Y1321" s="192"/>
      <c r="Z1321" s="193"/>
      <c r="AA1321" s="193"/>
      <c r="AB1321" s="280"/>
      <c r="AC1321" s="192"/>
      <c r="AD1321" s="180"/>
      <c r="AE1321" s="193"/>
      <c r="AF1321" s="180"/>
      <c r="AG1321" s="192"/>
      <c r="AH1321" s="264"/>
      <c r="AI1321" s="264"/>
      <c r="AJ1321" s="180"/>
    </row>
    <row r="1322" spans="1:36" ht="68.5" customHeight="1" x14ac:dyDescent="0.3">
      <c r="B1322" s="274"/>
      <c r="C1322" s="181"/>
      <c r="D1322" s="181"/>
      <c r="E1322" s="166"/>
      <c r="F1322" s="275"/>
      <c r="G1322" s="185"/>
      <c r="H1322" s="181"/>
      <c r="I1322" s="167"/>
      <c r="J1322" s="12" t="s">
        <v>127</v>
      </c>
      <c r="K1322" s="68" t="s">
        <v>669</v>
      </c>
      <c r="L1322" s="8" t="s">
        <v>85</v>
      </c>
      <c r="M1322" s="15">
        <v>84</v>
      </c>
      <c r="N1322" s="168"/>
      <c r="O1322" s="181"/>
      <c r="P1322" s="181"/>
      <c r="Q1322" s="181"/>
      <c r="R1322" s="181"/>
      <c r="S1322" s="181"/>
      <c r="T1322" s="278"/>
      <c r="U1322" s="278"/>
      <c r="V1322" s="193"/>
      <c r="W1322" s="191"/>
      <c r="X1322" s="191"/>
      <c r="Y1322" s="193"/>
      <c r="Z1322" s="191"/>
      <c r="AA1322" s="191"/>
      <c r="AB1322" s="281"/>
      <c r="AC1322" s="193"/>
      <c r="AD1322" s="181"/>
      <c r="AE1322" s="191"/>
      <c r="AF1322" s="181"/>
      <c r="AG1322" s="193"/>
      <c r="AH1322" s="263"/>
      <c r="AI1322" s="263"/>
      <c r="AJ1322" s="181"/>
    </row>
    <row r="1323" spans="1:36" ht="128.15" customHeight="1" x14ac:dyDescent="0.3">
      <c r="B1323" s="272" t="s">
        <v>1025</v>
      </c>
      <c r="C1323" s="179" t="s">
        <v>867</v>
      </c>
      <c r="D1323" s="179" t="s">
        <v>66</v>
      </c>
      <c r="E1323" s="182" t="s">
        <v>67</v>
      </c>
      <c r="F1323" s="169" t="s">
        <v>134</v>
      </c>
      <c r="G1323" s="185" t="s">
        <v>795</v>
      </c>
      <c r="H1323" s="179" t="s">
        <v>70</v>
      </c>
      <c r="I1323" s="167" t="s">
        <v>98</v>
      </c>
      <c r="J1323" s="12" t="s">
        <v>745</v>
      </c>
      <c r="K1323" s="68" t="s">
        <v>746</v>
      </c>
      <c r="L1323" s="73" t="s">
        <v>751</v>
      </c>
      <c r="M1323" s="17">
        <v>40</v>
      </c>
      <c r="N1323" s="168" t="s">
        <v>743</v>
      </c>
      <c r="O1323" s="179" t="s">
        <v>864</v>
      </c>
      <c r="P1323" s="179" t="s">
        <v>75</v>
      </c>
      <c r="Q1323" s="179" t="s">
        <v>76</v>
      </c>
      <c r="R1323" s="179" t="s">
        <v>77</v>
      </c>
      <c r="S1323" s="167" t="s">
        <v>109</v>
      </c>
      <c r="T1323" s="186">
        <f>+V1323+Y1323</f>
        <v>64200</v>
      </c>
      <c r="U1323" s="276">
        <f>+T1323/M1324</f>
        <v>12840</v>
      </c>
      <c r="V1323" s="279">
        <v>54570</v>
      </c>
      <c r="W1323" s="168" t="s">
        <v>98</v>
      </c>
      <c r="X1323" s="168" t="s">
        <v>98</v>
      </c>
      <c r="Y1323" s="279">
        <v>9630</v>
      </c>
      <c r="Z1323" s="168" t="s">
        <v>98</v>
      </c>
      <c r="AA1323" s="168" t="s">
        <v>98</v>
      </c>
      <c r="AB1323" s="279">
        <v>11338.298623367455</v>
      </c>
      <c r="AC1323" s="191" t="s">
        <v>149</v>
      </c>
      <c r="AD1323" s="168" t="s">
        <v>98</v>
      </c>
      <c r="AE1323" s="190">
        <f>+V1323+Y1323</f>
        <v>64200</v>
      </c>
      <c r="AF1323" s="167" t="s">
        <v>98</v>
      </c>
      <c r="AG1323" s="191" t="s">
        <v>33</v>
      </c>
      <c r="AH1323" s="263" t="s">
        <v>164</v>
      </c>
      <c r="AI1323" s="263" t="s">
        <v>165</v>
      </c>
      <c r="AJ1323" s="179"/>
    </row>
    <row r="1324" spans="1:36" ht="68.5" customHeight="1" x14ac:dyDescent="0.3">
      <c r="B1324" s="273"/>
      <c r="C1324" s="180"/>
      <c r="D1324" s="180"/>
      <c r="E1324" s="183"/>
      <c r="F1324" s="169"/>
      <c r="G1324" s="185"/>
      <c r="H1324" s="180"/>
      <c r="I1324" s="167"/>
      <c r="J1324" s="12" t="s">
        <v>111</v>
      </c>
      <c r="K1324" s="68" t="s">
        <v>748</v>
      </c>
      <c r="L1324" s="8" t="s">
        <v>85</v>
      </c>
      <c r="M1324" s="15">
        <v>5</v>
      </c>
      <c r="N1324" s="168"/>
      <c r="O1324" s="180"/>
      <c r="P1324" s="180"/>
      <c r="Q1324" s="180"/>
      <c r="R1324" s="180"/>
      <c r="S1324" s="167"/>
      <c r="T1324" s="167"/>
      <c r="U1324" s="277"/>
      <c r="V1324" s="280"/>
      <c r="W1324" s="168"/>
      <c r="X1324" s="168"/>
      <c r="Y1324" s="280"/>
      <c r="Z1324" s="168"/>
      <c r="AA1324" s="168"/>
      <c r="AB1324" s="280"/>
      <c r="AC1324" s="192"/>
      <c r="AD1324" s="168"/>
      <c r="AE1324" s="168"/>
      <c r="AF1324" s="167"/>
      <c r="AG1324" s="192"/>
      <c r="AH1324" s="263"/>
      <c r="AI1324" s="263"/>
      <c r="AJ1324" s="180"/>
    </row>
    <row r="1325" spans="1:36" ht="68.5" customHeight="1" x14ac:dyDescent="0.3">
      <c r="B1325" s="274"/>
      <c r="C1325" s="181"/>
      <c r="D1325" s="181"/>
      <c r="E1325" s="183"/>
      <c r="F1325" s="275"/>
      <c r="G1325" s="185"/>
      <c r="H1325" s="181"/>
      <c r="I1325" s="167"/>
      <c r="J1325" s="12" t="s">
        <v>127</v>
      </c>
      <c r="K1325" s="68" t="s">
        <v>669</v>
      </c>
      <c r="L1325" s="8" t="s">
        <v>85</v>
      </c>
      <c r="M1325" s="15">
        <v>50</v>
      </c>
      <c r="N1325" s="168"/>
      <c r="O1325" s="181"/>
      <c r="P1325" s="180"/>
      <c r="Q1325" s="180"/>
      <c r="R1325" s="180"/>
      <c r="S1325" s="179"/>
      <c r="T1325" s="179"/>
      <c r="U1325" s="278"/>
      <c r="V1325" s="281"/>
      <c r="W1325" s="191"/>
      <c r="X1325" s="191"/>
      <c r="Y1325" s="281"/>
      <c r="Z1325" s="191"/>
      <c r="AA1325" s="191"/>
      <c r="AB1325" s="281"/>
      <c r="AC1325" s="193"/>
      <c r="AD1325" s="191"/>
      <c r="AE1325" s="191"/>
      <c r="AF1325" s="179"/>
      <c r="AG1325" s="193"/>
      <c r="AH1325" s="263"/>
      <c r="AI1325" s="263"/>
      <c r="AJ1325" s="181"/>
    </row>
    <row r="1326" spans="1:36" ht="130" customHeight="1" x14ac:dyDescent="0.3">
      <c r="B1326" s="202" t="s">
        <v>847</v>
      </c>
      <c r="C1326" s="180" t="s">
        <v>850</v>
      </c>
      <c r="D1326" s="180" t="s">
        <v>88</v>
      </c>
      <c r="E1326" s="183" t="s">
        <v>67</v>
      </c>
      <c r="F1326" s="169" t="s">
        <v>134</v>
      </c>
      <c r="G1326" s="185" t="s">
        <v>795</v>
      </c>
      <c r="H1326" s="179" t="s">
        <v>70</v>
      </c>
      <c r="I1326" s="167" t="s">
        <v>98</v>
      </c>
      <c r="J1326" s="12" t="s">
        <v>745</v>
      </c>
      <c r="K1326" s="68" t="s">
        <v>746</v>
      </c>
      <c r="L1326" s="73" t="s">
        <v>751</v>
      </c>
      <c r="M1326" s="51">
        <v>40</v>
      </c>
      <c r="N1326" s="168" t="s">
        <v>743</v>
      </c>
      <c r="O1326" s="179" t="s">
        <v>851</v>
      </c>
      <c r="P1326" s="179" t="s">
        <v>75</v>
      </c>
      <c r="Q1326" s="179" t="s">
        <v>76</v>
      </c>
      <c r="R1326" s="179" t="s">
        <v>77</v>
      </c>
      <c r="S1326" s="167" t="s">
        <v>109</v>
      </c>
      <c r="T1326" s="186">
        <f>+V1326+Y1326</f>
        <v>344540</v>
      </c>
      <c r="U1326" s="167" t="s">
        <v>98</v>
      </c>
      <c r="V1326" s="190">
        <v>292859</v>
      </c>
      <c r="W1326" s="190" t="s">
        <v>98</v>
      </c>
      <c r="X1326" s="190" t="s">
        <v>98</v>
      </c>
      <c r="Y1326" s="190">
        <v>51681</v>
      </c>
      <c r="Z1326" s="190" t="s">
        <v>98</v>
      </c>
      <c r="AA1326" s="168" t="s">
        <v>98</v>
      </c>
      <c r="AB1326" s="168">
        <v>27935.68</v>
      </c>
      <c r="AC1326" s="168" t="s">
        <v>149</v>
      </c>
      <c r="AD1326" s="168" t="s">
        <v>98</v>
      </c>
      <c r="AE1326" s="190">
        <f>+V1326+Y1326</f>
        <v>344540</v>
      </c>
      <c r="AF1326" s="168" t="s">
        <v>98</v>
      </c>
      <c r="AG1326" s="168" t="s">
        <v>33</v>
      </c>
      <c r="AH1326" s="191" t="s">
        <v>852</v>
      </c>
      <c r="AI1326" s="191" t="s">
        <v>162</v>
      </c>
      <c r="AJ1326" s="168"/>
    </row>
    <row r="1327" spans="1:36" ht="68.5" customHeight="1" x14ac:dyDescent="0.3">
      <c r="B1327" s="170"/>
      <c r="C1327" s="180"/>
      <c r="D1327" s="180"/>
      <c r="E1327" s="183"/>
      <c r="F1327" s="169"/>
      <c r="G1327" s="185"/>
      <c r="H1327" s="180"/>
      <c r="I1327" s="167"/>
      <c r="J1327" s="12" t="s">
        <v>111</v>
      </c>
      <c r="K1327" s="68" t="s">
        <v>748</v>
      </c>
      <c r="L1327" s="8" t="s">
        <v>85</v>
      </c>
      <c r="M1327" s="51">
        <v>4</v>
      </c>
      <c r="N1327" s="168"/>
      <c r="O1327" s="180"/>
      <c r="P1327" s="180"/>
      <c r="Q1327" s="180"/>
      <c r="R1327" s="180"/>
      <c r="S1327" s="167"/>
      <c r="T1327" s="167"/>
      <c r="U1327" s="167"/>
      <c r="V1327" s="190"/>
      <c r="W1327" s="190"/>
      <c r="X1327" s="190"/>
      <c r="Y1327" s="190"/>
      <c r="Z1327" s="190"/>
      <c r="AA1327" s="168"/>
      <c r="AB1327" s="168"/>
      <c r="AC1327" s="168"/>
      <c r="AD1327" s="168"/>
      <c r="AE1327" s="168"/>
      <c r="AF1327" s="168"/>
      <c r="AG1327" s="168"/>
      <c r="AH1327" s="192"/>
      <c r="AI1327" s="192"/>
      <c r="AJ1327" s="168"/>
    </row>
    <row r="1328" spans="1:36" ht="89.15" customHeight="1" x14ac:dyDescent="0.3">
      <c r="B1328" s="170"/>
      <c r="C1328" s="181"/>
      <c r="D1328" s="181"/>
      <c r="E1328" s="184"/>
      <c r="F1328" s="169"/>
      <c r="G1328" s="185"/>
      <c r="H1328" s="181"/>
      <c r="I1328" s="167"/>
      <c r="J1328" s="12" t="s">
        <v>127</v>
      </c>
      <c r="K1328" s="68" t="s">
        <v>669</v>
      </c>
      <c r="L1328" s="8" t="s">
        <v>85</v>
      </c>
      <c r="M1328" s="8">
        <v>192</v>
      </c>
      <c r="N1328" s="168"/>
      <c r="O1328" s="181"/>
      <c r="P1328" s="180"/>
      <c r="Q1328" s="180"/>
      <c r="R1328" s="180"/>
      <c r="S1328" s="179"/>
      <c r="T1328" s="179"/>
      <c r="U1328" s="179"/>
      <c r="V1328" s="208"/>
      <c r="W1328" s="208"/>
      <c r="X1328" s="208"/>
      <c r="Y1328" s="208"/>
      <c r="Z1328" s="208"/>
      <c r="AA1328" s="191"/>
      <c r="AB1328" s="191"/>
      <c r="AC1328" s="191"/>
      <c r="AD1328" s="191"/>
      <c r="AE1328" s="191"/>
      <c r="AF1328" s="191"/>
      <c r="AG1328" s="191"/>
      <c r="AH1328" s="192"/>
      <c r="AI1328" s="192"/>
      <c r="AJ1328" s="191"/>
    </row>
    <row r="1329" spans="2:37" ht="56.15" customHeight="1" x14ac:dyDescent="0.3">
      <c r="B1329" s="167" t="s">
        <v>848</v>
      </c>
      <c r="C1329" s="179" t="s">
        <v>853</v>
      </c>
      <c r="D1329" s="179" t="s">
        <v>88</v>
      </c>
      <c r="E1329" s="182" t="s">
        <v>67</v>
      </c>
      <c r="F1329" s="169" t="s">
        <v>134</v>
      </c>
      <c r="G1329" s="185" t="s">
        <v>795</v>
      </c>
      <c r="H1329" s="179" t="s">
        <v>70</v>
      </c>
      <c r="I1329" s="167" t="s">
        <v>98</v>
      </c>
      <c r="J1329" s="12" t="s">
        <v>745</v>
      </c>
      <c r="K1329" s="68" t="s">
        <v>746</v>
      </c>
      <c r="L1329" s="73" t="s">
        <v>751</v>
      </c>
      <c r="M1329" s="51">
        <v>40</v>
      </c>
      <c r="N1329" s="168" t="s">
        <v>743</v>
      </c>
      <c r="O1329" s="179" t="s">
        <v>851</v>
      </c>
      <c r="P1329" s="179" t="s">
        <v>75</v>
      </c>
      <c r="Q1329" s="179" t="s">
        <v>76</v>
      </c>
      <c r="R1329" s="179" t="s">
        <v>77</v>
      </c>
      <c r="S1329" s="167" t="s">
        <v>109</v>
      </c>
      <c r="T1329" s="186">
        <f>+V1329+Y1329</f>
        <v>278200</v>
      </c>
      <c r="U1329" s="167" t="s">
        <v>98</v>
      </c>
      <c r="V1329" s="190">
        <v>236470</v>
      </c>
      <c r="W1329" s="168" t="s">
        <v>98</v>
      </c>
      <c r="X1329" s="168" t="s">
        <v>98</v>
      </c>
      <c r="Y1329" s="190">
        <v>41730</v>
      </c>
      <c r="Z1329" s="168" t="s">
        <v>98</v>
      </c>
      <c r="AA1329" s="168" t="s">
        <v>98</v>
      </c>
      <c r="AB1329" s="190">
        <v>22556.76</v>
      </c>
      <c r="AC1329" s="190" t="s">
        <v>149</v>
      </c>
      <c r="AD1329" s="168" t="s">
        <v>98</v>
      </c>
      <c r="AE1329" s="190">
        <f>+V1329+Y1329</f>
        <v>278200</v>
      </c>
      <c r="AF1329" s="168" t="s">
        <v>98</v>
      </c>
      <c r="AG1329" s="190" t="s">
        <v>33</v>
      </c>
      <c r="AH1329" s="190" t="s">
        <v>161</v>
      </c>
      <c r="AI1329" s="190" t="s">
        <v>162</v>
      </c>
      <c r="AJ1329" s="186"/>
    </row>
    <row r="1330" spans="2:37" ht="81" customHeight="1" x14ac:dyDescent="0.3">
      <c r="B1330" s="170"/>
      <c r="C1330" s="180"/>
      <c r="D1330" s="180"/>
      <c r="E1330" s="183"/>
      <c r="F1330" s="169"/>
      <c r="G1330" s="185"/>
      <c r="H1330" s="180"/>
      <c r="I1330" s="167"/>
      <c r="J1330" s="12" t="s">
        <v>111</v>
      </c>
      <c r="K1330" s="68" t="s">
        <v>748</v>
      </c>
      <c r="L1330" s="8" t="s">
        <v>85</v>
      </c>
      <c r="M1330" s="51">
        <v>4</v>
      </c>
      <c r="N1330" s="168"/>
      <c r="O1330" s="180"/>
      <c r="P1330" s="180"/>
      <c r="Q1330" s="180"/>
      <c r="R1330" s="180"/>
      <c r="S1330" s="167"/>
      <c r="T1330" s="167"/>
      <c r="U1330" s="167"/>
      <c r="V1330" s="168"/>
      <c r="W1330" s="168"/>
      <c r="X1330" s="168"/>
      <c r="Y1330" s="168"/>
      <c r="Z1330" s="168"/>
      <c r="AA1330" s="168"/>
      <c r="AB1330" s="168"/>
      <c r="AC1330" s="168"/>
      <c r="AD1330" s="168"/>
      <c r="AE1330" s="168"/>
      <c r="AF1330" s="168"/>
      <c r="AG1330" s="168"/>
      <c r="AH1330" s="168"/>
      <c r="AI1330" s="168"/>
      <c r="AJ1330" s="167"/>
    </row>
    <row r="1331" spans="2:37" ht="73.5" customHeight="1" x14ac:dyDescent="0.3">
      <c r="B1331" s="170"/>
      <c r="C1331" s="181"/>
      <c r="D1331" s="181"/>
      <c r="E1331" s="184"/>
      <c r="F1331" s="169"/>
      <c r="G1331" s="185"/>
      <c r="H1331" s="181"/>
      <c r="I1331" s="167"/>
      <c r="J1331" s="12" t="s">
        <v>127</v>
      </c>
      <c r="K1331" s="68" t="s">
        <v>669</v>
      </c>
      <c r="L1331" s="8" t="s">
        <v>85</v>
      </c>
      <c r="M1331" s="8">
        <v>150</v>
      </c>
      <c r="N1331" s="168"/>
      <c r="O1331" s="181"/>
      <c r="P1331" s="180"/>
      <c r="Q1331" s="180"/>
      <c r="R1331" s="180"/>
      <c r="S1331" s="179"/>
      <c r="T1331" s="179"/>
      <c r="U1331" s="179"/>
      <c r="V1331" s="191"/>
      <c r="W1331" s="191"/>
      <c r="X1331" s="191"/>
      <c r="Y1331" s="191"/>
      <c r="Z1331" s="191"/>
      <c r="AA1331" s="191"/>
      <c r="AB1331" s="191"/>
      <c r="AC1331" s="191"/>
      <c r="AD1331" s="191"/>
      <c r="AE1331" s="191"/>
      <c r="AF1331" s="191"/>
      <c r="AG1331" s="191"/>
      <c r="AH1331" s="191"/>
      <c r="AI1331" s="191"/>
      <c r="AJ1331" s="179"/>
    </row>
    <row r="1332" spans="2:37" ht="47.5" customHeight="1" x14ac:dyDescent="0.3">
      <c r="B1332" s="352" t="s">
        <v>849</v>
      </c>
      <c r="C1332" s="167" t="s">
        <v>855</v>
      </c>
      <c r="D1332" s="179" t="s">
        <v>66</v>
      </c>
      <c r="E1332" s="166" t="s">
        <v>67</v>
      </c>
      <c r="F1332" s="166" t="s">
        <v>132</v>
      </c>
      <c r="G1332" s="169" t="s">
        <v>740</v>
      </c>
      <c r="H1332" s="179" t="s">
        <v>70</v>
      </c>
      <c r="I1332" s="167" t="s">
        <v>98</v>
      </c>
      <c r="J1332" s="12" t="s">
        <v>113</v>
      </c>
      <c r="K1332" s="8" t="s">
        <v>114</v>
      </c>
      <c r="L1332" s="8" t="s">
        <v>115</v>
      </c>
      <c r="M1332" s="8">
        <v>2</v>
      </c>
      <c r="N1332" s="236" t="s">
        <v>743</v>
      </c>
      <c r="O1332" s="179" t="s">
        <v>860</v>
      </c>
      <c r="P1332" s="179" t="s">
        <v>75</v>
      </c>
      <c r="Q1332" s="179" t="s">
        <v>76</v>
      </c>
      <c r="R1332" s="179" t="s">
        <v>77</v>
      </c>
      <c r="S1332" s="167" t="s">
        <v>109</v>
      </c>
      <c r="T1332" s="186">
        <f>+V1332+Y1332</f>
        <v>151940</v>
      </c>
      <c r="U1332" s="294" t="s">
        <v>98</v>
      </c>
      <c r="V1332" s="175">
        <v>129149</v>
      </c>
      <c r="W1332" s="168" t="s">
        <v>98</v>
      </c>
      <c r="X1332" s="168" t="s">
        <v>98</v>
      </c>
      <c r="Y1332" s="175">
        <v>22791</v>
      </c>
      <c r="Z1332" s="168" t="s">
        <v>98</v>
      </c>
      <c r="AA1332" s="168" t="s">
        <v>98</v>
      </c>
      <c r="AB1332" s="175">
        <v>12319.46</v>
      </c>
      <c r="AC1332" s="168" t="s">
        <v>80</v>
      </c>
      <c r="AD1332" s="168" t="s">
        <v>98</v>
      </c>
      <c r="AE1332" s="190">
        <f>+V1332+Y1332</f>
        <v>151940</v>
      </c>
      <c r="AF1332" s="167" t="s">
        <v>98</v>
      </c>
      <c r="AG1332" s="168" t="s">
        <v>33</v>
      </c>
      <c r="AH1332" s="191" t="s">
        <v>161</v>
      </c>
      <c r="AI1332" s="191" t="s">
        <v>162</v>
      </c>
      <c r="AJ1332" s="167"/>
    </row>
    <row r="1333" spans="2:37" ht="52" x14ac:dyDescent="0.3">
      <c r="B1333" s="352"/>
      <c r="C1333" s="167"/>
      <c r="D1333" s="180"/>
      <c r="E1333" s="166"/>
      <c r="F1333" s="166"/>
      <c r="G1333" s="169"/>
      <c r="H1333" s="180"/>
      <c r="I1333" s="167"/>
      <c r="J1333" s="12" t="s">
        <v>116</v>
      </c>
      <c r="K1333" s="8" t="s">
        <v>117</v>
      </c>
      <c r="L1333" s="8" t="s">
        <v>85</v>
      </c>
      <c r="M1333" s="8">
        <v>2</v>
      </c>
      <c r="N1333" s="236"/>
      <c r="O1333" s="180"/>
      <c r="P1333" s="180"/>
      <c r="Q1333" s="180"/>
      <c r="R1333" s="180"/>
      <c r="S1333" s="167"/>
      <c r="T1333" s="167"/>
      <c r="U1333" s="218"/>
      <c r="V1333" s="175"/>
      <c r="W1333" s="168"/>
      <c r="X1333" s="168"/>
      <c r="Y1333" s="175"/>
      <c r="Z1333" s="168"/>
      <c r="AA1333" s="168"/>
      <c r="AB1333" s="175"/>
      <c r="AC1333" s="168"/>
      <c r="AD1333" s="168"/>
      <c r="AE1333" s="168"/>
      <c r="AF1333" s="167"/>
      <c r="AG1333" s="168"/>
      <c r="AH1333" s="192"/>
      <c r="AI1333" s="192"/>
      <c r="AJ1333" s="167"/>
    </row>
    <row r="1334" spans="2:37" ht="39" x14ac:dyDescent="0.3">
      <c r="B1334" s="352"/>
      <c r="C1334" s="167"/>
      <c r="D1334" s="180"/>
      <c r="E1334" s="166"/>
      <c r="F1334" s="166"/>
      <c r="G1334" s="169"/>
      <c r="H1334" s="180"/>
      <c r="I1334" s="167"/>
      <c r="J1334" s="12" t="s">
        <v>213</v>
      </c>
      <c r="K1334" s="8" t="s">
        <v>118</v>
      </c>
      <c r="L1334" s="8" t="s">
        <v>119</v>
      </c>
      <c r="M1334" s="8">
        <v>2</v>
      </c>
      <c r="N1334" s="236"/>
      <c r="O1334" s="180"/>
      <c r="P1334" s="180"/>
      <c r="Q1334" s="180"/>
      <c r="R1334" s="180"/>
      <c r="S1334" s="167"/>
      <c r="T1334" s="167"/>
      <c r="U1334" s="218"/>
      <c r="V1334" s="175"/>
      <c r="W1334" s="168"/>
      <c r="X1334" s="168"/>
      <c r="Y1334" s="175"/>
      <c r="Z1334" s="168"/>
      <c r="AA1334" s="168"/>
      <c r="AB1334" s="175"/>
      <c r="AC1334" s="168"/>
      <c r="AD1334" s="168"/>
      <c r="AE1334" s="168"/>
      <c r="AF1334" s="167"/>
      <c r="AG1334" s="168"/>
      <c r="AH1334" s="192"/>
      <c r="AI1334" s="192"/>
      <c r="AJ1334" s="167"/>
    </row>
    <row r="1335" spans="2:37" ht="26" x14ac:dyDescent="0.3">
      <c r="B1335" s="352"/>
      <c r="C1335" s="167"/>
      <c r="D1335" s="181"/>
      <c r="E1335" s="166"/>
      <c r="F1335" s="166"/>
      <c r="G1335" s="169"/>
      <c r="H1335" s="181"/>
      <c r="I1335" s="167"/>
      <c r="J1335" s="12" t="s">
        <v>120</v>
      </c>
      <c r="K1335" s="8" t="s">
        <v>121</v>
      </c>
      <c r="L1335" s="8" t="s">
        <v>119</v>
      </c>
      <c r="M1335" s="8">
        <v>2</v>
      </c>
      <c r="N1335" s="236"/>
      <c r="O1335" s="181"/>
      <c r="P1335" s="181"/>
      <c r="Q1335" s="181"/>
      <c r="R1335" s="181"/>
      <c r="S1335" s="167"/>
      <c r="T1335" s="167"/>
      <c r="U1335" s="218"/>
      <c r="V1335" s="175"/>
      <c r="W1335" s="168"/>
      <c r="X1335" s="168"/>
      <c r="Y1335" s="175"/>
      <c r="Z1335" s="168"/>
      <c r="AA1335" s="168"/>
      <c r="AB1335" s="175"/>
      <c r="AC1335" s="168"/>
      <c r="AD1335" s="168"/>
      <c r="AE1335" s="168"/>
      <c r="AF1335" s="167"/>
      <c r="AG1335" s="168"/>
      <c r="AH1335" s="192"/>
      <c r="AI1335" s="192"/>
      <c r="AJ1335" s="167"/>
    </row>
    <row r="1336" spans="2:37" ht="143" x14ac:dyDescent="0.3">
      <c r="B1336" s="8" t="s">
        <v>854</v>
      </c>
      <c r="C1336" s="8" t="s">
        <v>856</v>
      </c>
      <c r="D1336" s="8" t="s">
        <v>88</v>
      </c>
      <c r="E1336" s="11" t="s">
        <v>67</v>
      </c>
      <c r="F1336" s="74" t="s">
        <v>134</v>
      </c>
      <c r="G1336" s="10" t="s">
        <v>795</v>
      </c>
      <c r="H1336" s="8" t="s">
        <v>70</v>
      </c>
      <c r="I1336" s="8" t="s">
        <v>98</v>
      </c>
      <c r="J1336" s="12" t="s">
        <v>127</v>
      </c>
      <c r="K1336" s="68" t="s">
        <v>669</v>
      </c>
      <c r="L1336" s="8" t="s">
        <v>85</v>
      </c>
      <c r="M1336" s="8">
        <v>8</v>
      </c>
      <c r="N1336" s="9" t="s">
        <v>743</v>
      </c>
      <c r="O1336" s="8" t="s">
        <v>851</v>
      </c>
      <c r="P1336" s="8" t="s">
        <v>75</v>
      </c>
      <c r="Q1336" s="8" t="s">
        <v>76</v>
      </c>
      <c r="R1336" s="8" t="s">
        <v>77</v>
      </c>
      <c r="S1336" s="8" t="s">
        <v>109</v>
      </c>
      <c r="T1336" s="99">
        <f>+V1336+Y1336</f>
        <v>77040</v>
      </c>
      <c r="U1336" s="8" t="s">
        <v>98</v>
      </c>
      <c r="V1336" s="70">
        <v>65484</v>
      </c>
      <c r="W1336" s="9" t="s">
        <v>98</v>
      </c>
      <c r="X1336" s="9" t="s">
        <v>98</v>
      </c>
      <c r="Y1336" s="70">
        <v>11556</v>
      </c>
      <c r="Z1336" s="9" t="s">
        <v>98</v>
      </c>
      <c r="AA1336" s="9" t="s">
        <v>98</v>
      </c>
      <c r="AB1336" s="70">
        <v>6246.49</v>
      </c>
      <c r="AC1336" s="70" t="s">
        <v>149</v>
      </c>
      <c r="AD1336" s="9" t="s">
        <v>98</v>
      </c>
      <c r="AE1336" s="70">
        <f>+V1336+Y1336</f>
        <v>77040</v>
      </c>
      <c r="AF1336" s="9" t="s">
        <v>98</v>
      </c>
      <c r="AG1336" s="70" t="s">
        <v>33</v>
      </c>
      <c r="AH1336" s="75" t="s">
        <v>253</v>
      </c>
      <c r="AI1336" s="76" t="s">
        <v>257</v>
      </c>
      <c r="AJ1336" s="99"/>
    </row>
    <row r="1337" spans="2:37" x14ac:dyDescent="0.3">
      <c r="T1337" s="1"/>
      <c r="U1337" s="1"/>
      <c r="V1337" s="1"/>
      <c r="W1337" s="1"/>
      <c r="X1337" s="1"/>
      <c r="Y1337" s="1"/>
      <c r="Z1337" s="1"/>
    </row>
    <row r="1338" spans="2:37" x14ac:dyDescent="0.3">
      <c r="T1338" s="1"/>
      <c r="U1338" s="1"/>
      <c r="V1338" s="1"/>
      <c r="W1338" s="1"/>
      <c r="X1338" s="1"/>
      <c r="Y1338" s="1"/>
      <c r="Z1338" s="1"/>
      <c r="AK1338" s="32"/>
    </row>
    <row r="1339" spans="2:37" x14ac:dyDescent="0.3">
      <c r="D1339" s="112"/>
      <c r="H1339" s="112"/>
      <c r="I1339" s="112"/>
      <c r="T1339" s="1"/>
      <c r="U1339" s="1"/>
      <c r="V1339" s="1"/>
      <c r="W1339" s="1"/>
      <c r="X1339" s="1"/>
      <c r="Y1339" s="1"/>
      <c r="Z1339" s="1"/>
    </row>
    <row r="1340" spans="2:37" x14ac:dyDescent="0.3">
      <c r="B1340" s="116" t="s">
        <v>211</v>
      </c>
      <c r="C1340" s="32"/>
      <c r="D1340" s="117"/>
      <c r="E1340" s="117"/>
      <c r="F1340" s="118"/>
      <c r="G1340" s="117"/>
      <c r="H1340" s="32"/>
      <c r="I1340" s="119"/>
      <c r="J1340" s="120"/>
      <c r="K1340" s="121"/>
      <c r="P1340" s="32"/>
      <c r="Q1340" s="32"/>
      <c r="R1340" s="32"/>
      <c r="S1340" s="32"/>
      <c r="T1340" s="32"/>
      <c r="U1340" s="32"/>
      <c r="V1340" s="32"/>
      <c r="W1340" s="32"/>
      <c r="X1340" s="32"/>
      <c r="Y1340" s="32"/>
      <c r="Z1340" s="32"/>
      <c r="AA1340" s="123"/>
      <c r="AB1340" s="123"/>
      <c r="AC1340" s="120"/>
      <c r="AD1340" s="124"/>
      <c r="AE1340" s="124"/>
      <c r="AF1340" s="32"/>
      <c r="AG1340" s="120"/>
      <c r="AH1340" s="120"/>
      <c r="AI1340" s="120"/>
      <c r="AJ1340" s="32"/>
    </row>
    <row r="1341" spans="2:37" x14ac:dyDescent="0.3">
      <c r="B1341" s="125" t="s">
        <v>210</v>
      </c>
      <c r="C1341" s="32"/>
      <c r="D1341" s="117"/>
      <c r="E1341" s="117"/>
      <c r="F1341" s="118"/>
      <c r="G1341" s="117"/>
      <c r="H1341" s="32"/>
      <c r="I1341" s="32"/>
      <c r="J1341" s="126"/>
      <c r="K1341" s="32"/>
      <c r="P1341" s="121"/>
      <c r="Q1341" s="32"/>
      <c r="R1341" s="32"/>
      <c r="S1341" s="32"/>
      <c r="T1341" s="32"/>
      <c r="U1341" s="32"/>
      <c r="V1341" s="32"/>
      <c r="W1341" s="32"/>
      <c r="X1341" s="32"/>
      <c r="Y1341" s="32"/>
      <c r="Z1341" s="32"/>
      <c r="AA1341" s="123"/>
      <c r="AB1341" s="123"/>
      <c r="AC1341" s="124"/>
      <c r="AD1341" s="120"/>
      <c r="AE1341" s="124"/>
      <c r="AF1341" s="127"/>
      <c r="AG1341" s="120"/>
      <c r="AH1341" s="120"/>
      <c r="AI1341" s="120"/>
      <c r="AJ1341" s="32"/>
    </row>
    <row r="1342" spans="2:37" x14ac:dyDescent="0.3">
      <c r="B1342" s="117"/>
      <c r="C1342" s="32"/>
      <c r="D1342" s="117"/>
      <c r="E1342" s="117"/>
      <c r="F1342" s="118"/>
      <c r="G1342" s="117"/>
      <c r="H1342" s="32"/>
      <c r="I1342" s="119"/>
      <c r="J1342" s="120"/>
      <c r="K1342" s="121"/>
      <c r="P1342" s="32"/>
      <c r="Q1342" s="32"/>
      <c r="R1342" s="32"/>
      <c r="S1342" s="32"/>
      <c r="T1342" s="32"/>
      <c r="U1342" s="32"/>
      <c r="V1342" s="32"/>
      <c r="W1342" s="32"/>
      <c r="X1342" s="32"/>
      <c r="Y1342" s="32"/>
      <c r="Z1342" s="32"/>
      <c r="AA1342" s="123"/>
      <c r="AB1342" s="123"/>
      <c r="AC1342" s="120"/>
      <c r="AD1342" s="124"/>
      <c r="AE1342" s="124"/>
      <c r="AF1342" s="32"/>
      <c r="AG1342" s="120"/>
      <c r="AH1342" s="120"/>
      <c r="AI1342" s="120"/>
      <c r="AJ1342" s="32"/>
    </row>
    <row r="1343" spans="2:37" x14ac:dyDescent="0.3">
      <c r="B1343" s="116" t="s">
        <v>122</v>
      </c>
      <c r="C1343" s="128"/>
      <c r="D1343" s="129"/>
      <c r="E1343" s="129"/>
      <c r="F1343" s="77"/>
      <c r="G1343" s="116"/>
      <c r="H1343" s="128"/>
      <c r="I1343" s="122"/>
      <c r="J1343" s="130"/>
      <c r="K1343" s="77"/>
      <c r="P1343" s="77"/>
      <c r="Q1343" s="77"/>
      <c r="R1343" s="77"/>
      <c r="S1343" s="77"/>
      <c r="T1343" s="32"/>
      <c r="U1343" s="77"/>
      <c r="V1343" s="77"/>
      <c r="W1343" s="77"/>
      <c r="X1343" s="77"/>
      <c r="Y1343" s="77"/>
      <c r="Z1343" s="77"/>
      <c r="AA1343" s="132"/>
      <c r="AB1343" s="132"/>
      <c r="AC1343" s="130"/>
      <c r="AD1343" s="130"/>
      <c r="AE1343" s="130"/>
      <c r="AF1343" s="77"/>
      <c r="AG1343" s="130"/>
      <c r="AH1343" s="133"/>
      <c r="AI1343" s="133"/>
      <c r="AJ1343" s="77"/>
    </row>
    <row r="1344" spans="2:37" x14ac:dyDescent="0.3">
      <c r="B1344" s="116" t="s">
        <v>123</v>
      </c>
      <c r="C1344" s="128"/>
      <c r="D1344" s="129"/>
      <c r="E1344" s="129"/>
      <c r="F1344" s="77"/>
      <c r="G1344" s="116"/>
      <c r="H1344" s="128"/>
      <c r="I1344" s="122"/>
      <c r="J1344" s="130"/>
      <c r="K1344" s="77"/>
      <c r="P1344" s="77"/>
      <c r="Q1344" s="77"/>
      <c r="R1344" s="77"/>
      <c r="S1344" s="77"/>
      <c r="T1344" s="32"/>
      <c r="U1344" s="131"/>
      <c r="V1344" s="132"/>
      <c r="W1344" s="132"/>
      <c r="X1344" s="132"/>
      <c r="Y1344" s="132"/>
      <c r="Z1344" s="132"/>
      <c r="AA1344" s="132"/>
      <c r="AB1344" s="132"/>
      <c r="AC1344" s="130"/>
      <c r="AD1344" s="130"/>
      <c r="AE1344" s="130"/>
      <c r="AF1344" s="77"/>
      <c r="AG1344" s="130"/>
      <c r="AH1344" s="133"/>
      <c r="AI1344" s="133"/>
      <c r="AJ1344" s="77"/>
    </row>
    <row r="1345" spans="2:36" x14ac:dyDescent="0.3">
      <c r="B1345" s="134" t="s">
        <v>142</v>
      </c>
      <c r="D1345" s="112"/>
      <c r="F1345" s="1"/>
      <c r="G1345" s="134"/>
      <c r="H1345" s="2"/>
      <c r="I1345" s="111"/>
      <c r="J1345" s="113"/>
      <c r="K1345" s="1"/>
      <c r="T1345" s="32"/>
    </row>
    <row r="1346" spans="2:36" x14ac:dyDescent="0.3">
      <c r="B1346" s="134"/>
      <c r="D1346" s="112"/>
      <c r="F1346" s="1"/>
      <c r="G1346" s="134"/>
      <c r="H1346" s="2"/>
      <c r="I1346" s="111"/>
      <c r="J1346" s="113"/>
      <c r="K1346" s="1"/>
      <c r="T1346" s="32"/>
    </row>
    <row r="1347" spans="2:36" x14ac:dyDescent="0.3">
      <c r="B1347" s="116" t="s">
        <v>124</v>
      </c>
      <c r="C1347" s="128"/>
      <c r="D1347" s="129"/>
      <c r="E1347" s="129"/>
      <c r="F1347" s="77"/>
      <c r="G1347" s="116"/>
      <c r="H1347" s="128"/>
      <c r="I1347" s="122"/>
      <c r="J1347" s="133"/>
      <c r="K1347" s="128"/>
      <c r="P1347" s="128"/>
      <c r="Q1347" s="128"/>
      <c r="R1347" s="128"/>
      <c r="S1347" s="128"/>
      <c r="T1347" s="32"/>
      <c r="U1347" s="128"/>
      <c r="V1347" s="133"/>
      <c r="W1347" s="133"/>
      <c r="X1347" s="133"/>
      <c r="Y1347" s="133"/>
      <c r="Z1347" s="133"/>
      <c r="AA1347" s="133"/>
      <c r="AB1347" s="133"/>
      <c r="AC1347" s="133"/>
      <c r="AD1347" s="133"/>
      <c r="AE1347" s="133"/>
      <c r="AF1347" s="128"/>
      <c r="AG1347" s="133"/>
      <c r="AH1347" s="133"/>
      <c r="AI1347" s="133"/>
      <c r="AJ1347" s="128"/>
    </row>
  </sheetData>
  <mergeCells count="12995">
    <mergeCell ref="AJ1262:AJ1264"/>
    <mergeCell ref="B1265:B1267"/>
    <mergeCell ref="C1265:C1267"/>
    <mergeCell ref="E1265:E1267"/>
    <mergeCell ref="F1265:F1267"/>
    <mergeCell ref="B54:B56"/>
    <mergeCell ref="C54:C56"/>
    <mergeCell ref="D54:D56"/>
    <mergeCell ref="E54:E56"/>
    <mergeCell ref="F54:F56"/>
    <mergeCell ref="G54:G56"/>
    <mergeCell ref="H54:H56"/>
    <mergeCell ref="I54:I56"/>
    <mergeCell ref="N54:N56"/>
    <mergeCell ref="O54:O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B1259:B1261"/>
    <mergeCell ref="C1259:C1261"/>
    <mergeCell ref="D1259:D1261"/>
    <mergeCell ref="E1259:E1261"/>
    <mergeCell ref="F1259:F1261"/>
    <mergeCell ref="G1259:G1261"/>
    <mergeCell ref="H1259:H1261"/>
    <mergeCell ref="I1259:I1261"/>
    <mergeCell ref="B456:B459"/>
    <mergeCell ref="C456:C459"/>
    <mergeCell ref="D456:D459"/>
    <mergeCell ref="E456:E459"/>
    <mergeCell ref="F456:F459"/>
    <mergeCell ref="G456:G459"/>
    <mergeCell ref="H456:H459"/>
    <mergeCell ref="U456:U459"/>
    <mergeCell ref="V456:V459"/>
    <mergeCell ref="W456:W459"/>
    <mergeCell ref="X456:X459"/>
    <mergeCell ref="Y456:Y459"/>
    <mergeCell ref="Z456:Z459"/>
    <mergeCell ref="AA456:AA459"/>
    <mergeCell ref="AB456:AB459"/>
    <mergeCell ref="AA973:AA975"/>
    <mergeCell ref="Y979:Y981"/>
    <mergeCell ref="Y982:Y984"/>
    <mergeCell ref="N1098:N1101"/>
    <mergeCell ref="AC1243:AC1245"/>
    <mergeCell ref="W1284:W1286"/>
    <mergeCell ref="X1284:X1286"/>
    <mergeCell ref="E1148:E1150"/>
    <mergeCell ref="F1148:F1150"/>
    <mergeCell ref="G1148:G1150"/>
    <mergeCell ref="I1148:I1150"/>
    <mergeCell ref="AB1112:AB1114"/>
    <mergeCell ref="AB1281:AB1283"/>
    <mergeCell ref="E1240:E1242"/>
    <mergeCell ref="W1265:W1267"/>
    <mergeCell ref="X1265:X1267"/>
    <mergeCell ref="Z1265:Z1267"/>
    <mergeCell ref="AA1265:AA1267"/>
    <mergeCell ref="S1154:S1156"/>
    <mergeCell ref="X1167:X1170"/>
    <mergeCell ref="Y1167:Y1170"/>
    <mergeCell ref="Z1167:Z1170"/>
    <mergeCell ref="AA1167:AA1170"/>
    <mergeCell ref="AB1167:AB1170"/>
    <mergeCell ref="G1121:G1123"/>
    <mergeCell ref="I1121:I1123"/>
    <mergeCell ref="G1124:G1126"/>
    <mergeCell ref="I1124:I1126"/>
    <mergeCell ref="G1127:G1129"/>
    <mergeCell ref="I1127:I1129"/>
    <mergeCell ref="I1141:I1143"/>
    <mergeCell ref="Q1112:Q1114"/>
    <mergeCell ref="R1112:R1114"/>
    <mergeCell ref="S1112:S1114"/>
    <mergeCell ref="G1177:G1179"/>
    <mergeCell ref="H1177:H1179"/>
    <mergeCell ref="I1177:I1179"/>
    <mergeCell ref="H1198:H1199"/>
    <mergeCell ref="H1200:H1202"/>
    <mergeCell ref="W1262:W1264"/>
    <mergeCell ref="X1262:X1264"/>
    <mergeCell ref="Y1262:Y1264"/>
    <mergeCell ref="Z1262:Z1264"/>
    <mergeCell ref="AA1262:AA1264"/>
    <mergeCell ref="AB1262:AB1264"/>
    <mergeCell ref="W1151:W1153"/>
    <mergeCell ref="X1151:X1153"/>
    <mergeCell ref="Y1151:Y1153"/>
    <mergeCell ref="Z1151:Z1153"/>
    <mergeCell ref="AA1151:AA1153"/>
    <mergeCell ref="Z1215:Z1217"/>
    <mergeCell ref="AA1215:AA1217"/>
    <mergeCell ref="AB1215:AB1217"/>
    <mergeCell ref="S1234:S1236"/>
    <mergeCell ref="Y1281:Y1283"/>
    <mergeCell ref="W1252:W1255"/>
    <mergeCell ref="W1243:W1245"/>
    <mergeCell ref="V1243:V1245"/>
    <mergeCell ref="P1121:P1123"/>
    <mergeCell ref="AB1243:AB1245"/>
    <mergeCell ref="V1154:V1156"/>
    <mergeCell ref="E1252:E1255"/>
    <mergeCell ref="P1252:P1255"/>
    <mergeCell ref="Q1252:Q1255"/>
    <mergeCell ref="X1252:X1255"/>
    <mergeCell ref="O1124:O1126"/>
    <mergeCell ref="S1228:S1230"/>
    <mergeCell ref="T1228:T1230"/>
    <mergeCell ref="W1228:W1230"/>
    <mergeCell ref="B1290:B1293"/>
    <mergeCell ref="C1290:C1293"/>
    <mergeCell ref="D1290:D1293"/>
    <mergeCell ref="B1252:B1255"/>
    <mergeCell ref="D1240:D1242"/>
    <mergeCell ref="B1243:B1245"/>
    <mergeCell ref="C1243:C1245"/>
    <mergeCell ref="D1243:D1245"/>
    <mergeCell ref="B1246:B1248"/>
    <mergeCell ref="C1246:C1248"/>
    <mergeCell ref="G1252:G1255"/>
    <mergeCell ref="H1252:H1255"/>
    <mergeCell ref="I1252:I1255"/>
    <mergeCell ref="AA1271:AA1274"/>
    <mergeCell ref="AB1271:AB1274"/>
    <mergeCell ref="S1275:S1277"/>
    <mergeCell ref="E1243:E1245"/>
    <mergeCell ref="P1262:P1264"/>
    <mergeCell ref="Q1262:Q1264"/>
    <mergeCell ref="AC1290:AC1293"/>
    <mergeCell ref="AD1290:AD1293"/>
    <mergeCell ref="AE1290:AE1293"/>
    <mergeCell ref="AF1290:AF1293"/>
    <mergeCell ref="AG1290:AG1293"/>
    <mergeCell ref="AH1290:AH1293"/>
    <mergeCell ref="AI1290:AI1293"/>
    <mergeCell ref="AJ1290:AJ1293"/>
    <mergeCell ref="AI1287:AI1289"/>
    <mergeCell ref="E1256:E1258"/>
    <mergeCell ref="F1256:F1258"/>
    <mergeCell ref="G1256:G1258"/>
    <mergeCell ref="H1256:H1258"/>
    <mergeCell ref="I1256:I1258"/>
    <mergeCell ref="N1256:N1258"/>
    <mergeCell ref="O1256:O1258"/>
    <mergeCell ref="P1256:P1258"/>
    <mergeCell ref="Q1256:Q1258"/>
    <mergeCell ref="R1256:R1258"/>
    <mergeCell ref="S1256:S1258"/>
    <mergeCell ref="T1256:T1258"/>
    <mergeCell ref="U1256:U1258"/>
    <mergeCell ref="AG1284:AG1286"/>
    <mergeCell ref="O1284:O1286"/>
    <mergeCell ref="P1284:P1286"/>
    <mergeCell ref="Q1284:Q1286"/>
    <mergeCell ref="R1284:R1286"/>
    <mergeCell ref="S1284:S1286"/>
    <mergeCell ref="W1278:W1280"/>
    <mergeCell ref="T1278:T1280"/>
    <mergeCell ref="X1275:X1277"/>
    <mergeCell ref="G1265:G1267"/>
    <mergeCell ref="H1265:H1267"/>
    <mergeCell ref="I1265:I1267"/>
    <mergeCell ref="N1265:N1267"/>
    <mergeCell ref="O1265:O1267"/>
    <mergeCell ref="P1265:P1267"/>
    <mergeCell ref="Q1265:Q1267"/>
    <mergeCell ref="R1265:R1267"/>
    <mergeCell ref="S1265:S1267"/>
    <mergeCell ref="T1265:T1267"/>
    <mergeCell ref="U1265:U1267"/>
    <mergeCell ref="AC1262:AC1264"/>
    <mergeCell ref="AD1262:AD1264"/>
    <mergeCell ref="AE1262:AE1264"/>
    <mergeCell ref="I1290:I1293"/>
    <mergeCell ref="AH1281:AH1283"/>
    <mergeCell ref="E1268:E1270"/>
    <mergeCell ref="F1268:F1270"/>
    <mergeCell ref="AE1287:AE1289"/>
    <mergeCell ref="AC1278:AC1280"/>
    <mergeCell ref="AD1278:AD1280"/>
    <mergeCell ref="AE1278:AE1280"/>
    <mergeCell ref="W1275:W1277"/>
    <mergeCell ref="Y1284:Y1286"/>
    <mergeCell ref="Z1284:Z1286"/>
    <mergeCell ref="T1284:T1286"/>
    <mergeCell ref="Y1268:Y1270"/>
    <mergeCell ref="Z1268:Z1270"/>
    <mergeCell ref="AA1268:AA1270"/>
    <mergeCell ref="AB1268:AB1270"/>
    <mergeCell ref="W1249:W1251"/>
    <mergeCell ref="X1249:X1251"/>
    <mergeCell ref="Z1249:Z1251"/>
    <mergeCell ref="AA1249:AA1251"/>
    <mergeCell ref="AC1249:AC1251"/>
    <mergeCell ref="AD1249:AD1251"/>
    <mergeCell ref="AE1249:AE1251"/>
    <mergeCell ref="AF1249:AF1251"/>
    <mergeCell ref="AG1249:AG1251"/>
    <mergeCell ref="X1243:X1245"/>
    <mergeCell ref="N1252:N1255"/>
    <mergeCell ref="O1252:O1255"/>
    <mergeCell ref="Z1278:Z1280"/>
    <mergeCell ref="AC1281:AC1283"/>
    <mergeCell ref="AD1281:AD1283"/>
    <mergeCell ref="G1268:G1270"/>
    <mergeCell ref="H1268:H1270"/>
    <mergeCell ref="I1268:I1270"/>
    <mergeCell ref="X1271:X1274"/>
    <mergeCell ref="Y1271:Y1274"/>
    <mergeCell ref="W1268:W1270"/>
    <mergeCell ref="X1268:X1270"/>
    <mergeCell ref="H1271:H1274"/>
    <mergeCell ref="AF1262:AF1264"/>
    <mergeCell ref="AG1262:AG1264"/>
    <mergeCell ref="AH1262:AH1264"/>
    <mergeCell ref="P1259:P1261"/>
    <mergeCell ref="Q1259:Q1261"/>
    <mergeCell ref="R1259:R1261"/>
    <mergeCell ref="S1259:S1261"/>
    <mergeCell ref="T1259:T1261"/>
    <mergeCell ref="U1259:U1261"/>
    <mergeCell ref="V1259:V1261"/>
    <mergeCell ref="W1259:W1261"/>
    <mergeCell ref="X1259:X1261"/>
    <mergeCell ref="Y1259:Y1261"/>
    <mergeCell ref="Z1259:Z1261"/>
    <mergeCell ref="AA1259:AA1261"/>
    <mergeCell ref="AB1259:AB1261"/>
    <mergeCell ref="AC1259:AC1261"/>
    <mergeCell ref="AD1259:AD1261"/>
    <mergeCell ref="AE1259:AE1261"/>
    <mergeCell ref="U1290:U1293"/>
    <mergeCell ref="V1290:V1293"/>
    <mergeCell ref="W1290:W1293"/>
    <mergeCell ref="X1290:X1293"/>
    <mergeCell ref="Y1290:Y1293"/>
    <mergeCell ref="Z1290:Z1293"/>
    <mergeCell ref="AJ1259:AJ1261"/>
    <mergeCell ref="AI1265:AI1267"/>
    <mergeCell ref="AJ1265:AJ1267"/>
    <mergeCell ref="AI1243:AI1245"/>
    <mergeCell ref="AJ1243:AJ1245"/>
    <mergeCell ref="V1281:V1283"/>
    <mergeCell ref="W1281:W1283"/>
    <mergeCell ref="X1281:X1283"/>
    <mergeCell ref="AD1243:AD1245"/>
    <mergeCell ref="AE1243:AE1245"/>
    <mergeCell ref="AF1243:AF1245"/>
    <mergeCell ref="AC1186:AC1188"/>
    <mergeCell ref="AJ1154:AJ1156"/>
    <mergeCell ref="Z1134:Z1137"/>
    <mergeCell ref="S1209:S1211"/>
    <mergeCell ref="Q1215:Q1217"/>
    <mergeCell ref="R1215:R1217"/>
    <mergeCell ref="U1224:U1227"/>
    <mergeCell ref="R1209:R1211"/>
    <mergeCell ref="R1161:R1163"/>
    <mergeCell ref="R1164:R1166"/>
    <mergeCell ref="N1177:N1179"/>
    <mergeCell ref="O1177:O1179"/>
    <mergeCell ref="P1177:P1179"/>
    <mergeCell ref="N1196:N1197"/>
    <mergeCell ref="S1237:S1239"/>
    <mergeCell ref="V1164:V1166"/>
    <mergeCell ref="U1215:U1217"/>
    <mergeCell ref="V1215:V1217"/>
    <mergeCell ref="Y1215:Y1217"/>
    <mergeCell ref="AC1265:AC1267"/>
    <mergeCell ref="AD1265:AD1267"/>
    <mergeCell ref="AE1265:AE1267"/>
    <mergeCell ref="AF1265:AF1267"/>
    <mergeCell ref="AG1265:AG1267"/>
    <mergeCell ref="AH1265:AH1267"/>
    <mergeCell ref="N1240:N1242"/>
    <mergeCell ref="AD1193:AD1195"/>
    <mergeCell ref="AE1193:AE1195"/>
    <mergeCell ref="AF1193:AF1195"/>
    <mergeCell ref="AG1193:AG1195"/>
    <mergeCell ref="T1196:T1197"/>
    <mergeCell ref="U1196:U1197"/>
    <mergeCell ref="V1196:V1197"/>
    <mergeCell ref="W1196:W1197"/>
    <mergeCell ref="X1196:X1197"/>
    <mergeCell ref="AC1196:AC1197"/>
    <mergeCell ref="AD1196:AD1197"/>
    <mergeCell ref="AE1196:AE1197"/>
    <mergeCell ref="AF1196:AF1197"/>
    <mergeCell ref="AG1196:AG1197"/>
    <mergeCell ref="AH1196:AH1197"/>
    <mergeCell ref="AC1206:AC1208"/>
    <mergeCell ref="AD1206:AD1208"/>
    <mergeCell ref="Y1203:Y1205"/>
    <mergeCell ref="Z1203:Z1205"/>
    <mergeCell ref="AA1203:AA1205"/>
    <mergeCell ref="AB1203:AB1205"/>
    <mergeCell ref="AG1212:AG1214"/>
    <mergeCell ref="Z1218:Z1221"/>
    <mergeCell ref="AA1218:AA1221"/>
    <mergeCell ref="AB1218:AB1221"/>
    <mergeCell ref="AH1222:AH1223"/>
    <mergeCell ref="AD1161:AD1163"/>
    <mergeCell ref="AI1237:AI1239"/>
    <mergeCell ref="AJ1237:AJ1239"/>
    <mergeCell ref="AI1124:AI1126"/>
    <mergeCell ref="AH1127:AH1129"/>
    <mergeCell ref="AI1127:AI1129"/>
    <mergeCell ref="X1112:X1114"/>
    <mergeCell ref="Y1112:Y1114"/>
    <mergeCell ref="Z1112:Z1114"/>
    <mergeCell ref="AA1112:AA1114"/>
    <mergeCell ref="Y1115:Y1117"/>
    <mergeCell ref="Z1115:Z1117"/>
    <mergeCell ref="AJ1151:AJ1153"/>
    <mergeCell ref="AJ1118:AJ1120"/>
    <mergeCell ref="T1180:T1182"/>
    <mergeCell ref="AJ1112:AJ1114"/>
    <mergeCell ref="AA1138:AA1140"/>
    <mergeCell ref="AI1121:AI1123"/>
    <mergeCell ref="V1144:V1147"/>
    <mergeCell ref="T1121:T1123"/>
    <mergeCell ref="U1121:U1123"/>
    <mergeCell ref="V1121:V1123"/>
    <mergeCell ref="W1121:W1123"/>
    <mergeCell ref="AI1141:AI1143"/>
    <mergeCell ref="AJ1141:AJ1143"/>
    <mergeCell ref="AJ1148:AJ1150"/>
    <mergeCell ref="AH1144:AH1147"/>
    <mergeCell ref="AI1144:AI1147"/>
    <mergeCell ref="AG1300:AG1302"/>
    <mergeCell ref="AH1300:AH1302"/>
    <mergeCell ref="V1300:V1302"/>
    <mergeCell ref="W1300:W1302"/>
    <mergeCell ref="AI1256:AI1258"/>
    <mergeCell ref="AJ1256:AJ1258"/>
    <mergeCell ref="AI1252:AI1254"/>
    <mergeCell ref="AF1287:AF1289"/>
    <mergeCell ref="AG1287:AG1289"/>
    <mergeCell ref="AH1287:AH1289"/>
    <mergeCell ref="AI1234:AI1236"/>
    <mergeCell ref="AJ1234:AJ1236"/>
    <mergeCell ref="X1218:X1221"/>
    <mergeCell ref="AA1284:AA1286"/>
    <mergeCell ref="AB1284:AB1286"/>
    <mergeCell ref="AC1284:AC1286"/>
    <mergeCell ref="AH1284:AH1286"/>
    <mergeCell ref="AI1284:AI1286"/>
    <mergeCell ref="AJ1284:AJ1286"/>
    <mergeCell ref="T1234:T1236"/>
    <mergeCell ref="U1234:U1236"/>
    <mergeCell ref="V1234:V1236"/>
    <mergeCell ref="W1234:W1236"/>
    <mergeCell ref="AE1234:AE1236"/>
    <mergeCell ref="X1234:X1236"/>
    <mergeCell ref="Y1234:Y1236"/>
    <mergeCell ref="Z1234:Z1236"/>
    <mergeCell ref="AA1234:AA1236"/>
    <mergeCell ref="AB1234:AB1236"/>
    <mergeCell ref="AC1234:AC1236"/>
    <mergeCell ref="AI1300:AI1302"/>
    <mergeCell ref="AJ1300:AJ1302"/>
    <mergeCell ref="AI1240:AI1242"/>
    <mergeCell ref="AJ1240:AJ1242"/>
    <mergeCell ref="Z1243:Z1245"/>
    <mergeCell ref="AA1243:AA1245"/>
    <mergeCell ref="AI1259:AI1261"/>
    <mergeCell ref="S1240:S1242"/>
    <mergeCell ref="T1240:T1242"/>
    <mergeCell ref="AH1212:AH1214"/>
    <mergeCell ref="AH1209:AH1211"/>
    <mergeCell ref="V1209:V1211"/>
    <mergeCell ref="Y1209:Y1211"/>
    <mergeCell ref="AB1209:AB1211"/>
    <mergeCell ref="U1240:U1242"/>
    <mergeCell ref="V1240:V1242"/>
    <mergeCell ref="W1240:W1242"/>
    <mergeCell ref="AC1121:AC1123"/>
    <mergeCell ref="R1127:R1129"/>
    <mergeCell ref="Y1138:Y1140"/>
    <mergeCell ref="Y1124:Y1126"/>
    <mergeCell ref="N1141:N1143"/>
    <mergeCell ref="O1141:O1143"/>
    <mergeCell ref="P1141:P1143"/>
    <mergeCell ref="Q1141:Q1143"/>
    <mergeCell ref="R1141:R1143"/>
    <mergeCell ref="R1144:R1147"/>
    <mergeCell ref="O1144:O1147"/>
    <mergeCell ref="T1237:T1239"/>
    <mergeCell ref="U1237:U1239"/>
    <mergeCell ref="V1237:V1239"/>
    <mergeCell ref="W1237:W1239"/>
    <mergeCell ref="X1237:X1239"/>
    <mergeCell ref="Y1237:Y1239"/>
    <mergeCell ref="Z1237:Z1239"/>
    <mergeCell ref="AA1237:AA1239"/>
    <mergeCell ref="AB1237:AB1239"/>
    <mergeCell ref="AC1237:AC1239"/>
    <mergeCell ref="AD1237:AD1239"/>
    <mergeCell ref="AE1237:AE1239"/>
    <mergeCell ref="AF1237:AF1239"/>
    <mergeCell ref="AG1237:AG1239"/>
    <mergeCell ref="AH1237:AH1239"/>
    <mergeCell ref="N1234:N1236"/>
    <mergeCell ref="O1234:O1236"/>
    <mergeCell ref="P1234:P1236"/>
    <mergeCell ref="Q1234:Q1236"/>
    <mergeCell ref="R1234:R1236"/>
    <mergeCell ref="W1180:W1182"/>
    <mergeCell ref="X1180:X1182"/>
    <mergeCell ref="U1180:U1182"/>
    <mergeCell ref="AF1183:AF1185"/>
    <mergeCell ref="AG1174:AG1176"/>
    <mergeCell ref="Y1180:Y1182"/>
    <mergeCell ref="X1198:X1199"/>
    <mergeCell ref="AC1174:AC1176"/>
    <mergeCell ref="AD1174:AD1176"/>
    <mergeCell ref="AI1271:AI1274"/>
    <mergeCell ref="AJ1271:AJ1274"/>
    <mergeCell ref="AH1275:AH1277"/>
    <mergeCell ref="AI1275:AI1277"/>
    <mergeCell ref="AJ1275:AJ1277"/>
    <mergeCell ref="AD1275:AD1277"/>
    <mergeCell ref="AE1275:AE1277"/>
    <mergeCell ref="AA1275:AA1277"/>
    <mergeCell ref="V1246:V1248"/>
    <mergeCell ref="AJ1252:AJ1255"/>
    <mergeCell ref="AF1252:AF1255"/>
    <mergeCell ref="AG1252:AG1255"/>
    <mergeCell ref="AD1271:AD1274"/>
    <mergeCell ref="AE1271:AE1274"/>
    <mergeCell ref="AF1271:AF1274"/>
    <mergeCell ref="AG1271:AG1274"/>
    <mergeCell ref="R1246:R1248"/>
    <mergeCell ref="S1246:S1248"/>
    <mergeCell ref="T1246:T1248"/>
    <mergeCell ref="U1246:U1248"/>
    <mergeCell ref="AJ1278:AJ1280"/>
    <mergeCell ref="R1271:R1274"/>
    <mergeCell ref="S1271:S1274"/>
    <mergeCell ref="T1271:T1274"/>
    <mergeCell ref="U1271:U1274"/>
    <mergeCell ref="V1271:V1274"/>
    <mergeCell ref="Y1275:Y1277"/>
    <mergeCell ref="Z1275:Z1277"/>
    <mergeCell ref="AB1275:AB1277"/>
    <mergeCell ref="AC1275:AC1277"/>
    <mergeCell ref="AH1271:AH1274"/>
    <mergeCell ref="AC1268:AC1270"/>
    <mergeCell ref="AD1268:AD1270"/>
    <mergeCell ref="AE1268:AE1270"/>
    <mergeCell ref="AF1268:AF1270"/>
    <mergeCell ref="AG1268:AG1270"/>
    <mergeCell ref="AH1268:AH1270"/>
    <mergeCell ref="AI1268:AI1270"/>
    <mergeCell ref="AJ1268:AJ1270"/>
    <mergeCell ref="AF1275:AF1277"/>
    <mergeCell ref="AG1275:AG1277"/>
    <mergeCell ref="X1256:X1258"/>
    <mergeCell ref="Y1256:Y1258"/>
    <mergeCell ref="Z1256:Z1258"/>
    <mergeCell ref="AA1256:AA1258"/>
    <mergeCell ref="AB1256:AB1258"/>
    <mergeCell ref="AC1256:AC1258"/>
    <mergeCell ref="AD1256:AD1258"/>
    <mergeCell ref="AE1256:AE1258"/>
    <mergeCell ref="AF1256:AF1258"/>
    <mergeCell ref="AG1256:AG1258"/>
    <mergeCell ref="AH1256:AH1258"/>
    <mergeCell ref="AH1252:AH1254"/>
    <mergeCell ref="Y1252:Y1254"/>
    <mergeCell ref="AB1252:AB1254"/>
    <mergeCell ref="R1252:R1255"/>
    <mergeCell ref="S1252:S1255"/>
    <mergeCell ref="T1252:T1255"/>
    <mergeCell ref="U1252:U1255"/>
    <mergeCell ref="V1252:V1255"/>
    <mergeCell ref="AF1259:AF1261"/>
    <mergeCell ref="AG1259:AG1261"/>
    <mergeCell ref="AH1259:AH1261"/>
    <mergeCell ref="AI1262:AI1264"/>
    <mergeCell ref="AC1271:AC1274"/>
    <mergeCell ref="R1268:R1270"/>
    <mergeCell ref="W1271:W1274"/>
    <mergeCell ref="AG1108:AG1111"/>
    <mergeCell ref="V1256:V1258"/>
    <mergeCell ref="W1256:W1258"/>
    <mergeCell ref="C1237:C1239"/>
    <mergeCell ref="X1240:X1242"/>
    <mergeCell ref="Y1240:Y1242"/>
    <mergeCell ref="Z1240:Z1242"/>
    <mergeCell ref="AA1240:AA1242"/>
    <mergeCell ref="AB1240:AB1242"/>
    <mergeCell ref="AC1240:AC1242"/>
    <mergeCell ref="AD1240:AD1242"/>
    <mergeCell ref="AE1240:AE1242"/>
    <mergeCell ref="AF1240:AF1242"/>
    <mergeCell ref="AG1240:AG1242"/>
    <mergeCell ref="AH1240:AH1242"/>
    <mergeCell ref="Z1252:Z1255"/>
    <mergeCell ref="AA1252:AA1255"/>
    <mergeCell ref="AC1252:AC1255"/>
    <mergeCell ref="AD1252:AD1255"/>
    <mergeCell ref="AF1234:AF1236"/>
    <mergeCell ref="AG1234:AG1236"/>
    <mergeCell ref="AH1234:AH1236"/>
    <mergeCell ref="E1138:E1140"/>
    <mergeCell ref="W1154:W1156"/>
    <mergeCell ref="X1154:X1156"/>
    <mergeCell ref="Y1154:Y1156"/>
    <mergeCell ref="Z1154:Z1156"/>
    <mergeCell ref="Q1198:Q1199"/>
    <mergeCell ref="R1198:R1199"/>
    <mergeCell ref="AH1180:AH1182"/>
    <mergeCell ref="S1180:S1182"/>
    <mergeCell ref="Z1193:Z1195"/>
    <mergeCell ref="AA1193:AA1195"/>
    <mergeCell ref="AB1193:AB1195"/>
    <mergeCell ref="AC1193:AC1195"/>
    <mergeCell ref="G1180:G1182"/>
    <mergeCell ref="O1247:O1248"/>
    <mergeCell ref="AD1234:AD1236"/>
    <mergeCell ref="W1246:W1248"/>
    <mergeCell ref="AH1115:AH1117"/>
    <mergeCell ref="X1246:X1248"/>
    <mergeCell ref="Z1246:Z1248"/>
    <mergeCell ref="AA1246:AA1248"/>
    <mergeCell ref="AC1246:AC1248"/>
    <mergeCell ref="AD1246:AD1248"/>
    <mergeCell ref="AE1246:AE1248"/>
    <mergeCell ref="AF1246:AF1248"/>
    <mergeCell ref="AG1246:AG1248"/>
    <mergeCell ref="AH1246:AH1248"/>
    <mergeCell ref="AG1243:AG1245"/>
    <mergeCell ref="AH1243:AH1245"/>
    <mergeCell ref="N1186:N1188"/>
    <mergeCell ref="O1186:O1188"/>
    <mergeCell ref="N1189:N1192"/>
    <mergeCell ref="O1189:O1192"/>
    <mergeCell ref="AH1154:AH1156"/>
    <mergeCell ref="V1200:V1202"/>
    <mergeCell ref="W1200:W1202"/>
    <mergeCell ref="X1200:X1202"/>
    <mergeCell ref="C1249:C1251"/>
    <mergeCell ref="F1240:F1242"/>
    <mergeCell ref="AG1307:AG1309"/>
    <mergeCell ref="AH1307:AH1309"/>
    <mergeCell ref="AI1307:AI1309"/>
    <mergeCell ref="AJ1307:AJ1309"/>
    <mergeCell ref="E1303:E1306"/>
    <mergeCell ref="F1303:F1306"/>
    <mergeCell ref="G1303:G1306"/>
    <mergeCell ref="H1303:H1306"/>
    <mergeCell ref="N1303:N1306"/>
    <mergeCell ref="O1303:O1306"/>
    <mergeCell ref="P1303:P1306"/>
    <mergeCell ref="Q1303:Q1306"/>
    <mergeCell ref="R1303:R1306"/>
    <mergeCell ref="S1303:S1306"/>
    <mergeCell ref="T1303:T1306"/>
    <mergeCell ref="U1303:U1306"/>
    <mergeCell ref="V1303:V1306"/>
    <mergeCell ref="W1303:W1306"/>
    <mergeCell ref="X1303:X1306"/>
    <mergeCell ref="Y1303:Y1306"/>
    <mergeCell ref="Z1303:Z1306"/>
    <mergeCell ref="AA1303:AA1306"/>
    <mergeCell ref="AB1303:AB1306"/>
    <mergeCell ref="AC1303:AC1306"/>
    <mergeCell ref="AD1303:AD1306"/>
    <mergeCell ref="AE1303:AE1306"/>
    <mergeCell ref="AF1303:AF1306"/>
    <mergeCell ref="AG1303:AG1306"/>
    <mergeCell ref="AH1303:AH1306"/>
    <mergeCell ref="AI1303:AI1306"/>
    <mergeCell ref="I1303:I1306"/>
    <mergeCell ref="AJ1303:AJ1306"/>
    <mergeCell ref="H1278:H1280"/>
    <mergeCell ref="H1281:H1283"/>
    <mergeCell ref="AJ1287:AJ1289"/>
    <mergeCell ref="AA1278:AA1280"/>
    <mergeCell ref="AB1278:AB1280"/>
    <mergeCell ref="AF1278:AF1280"/>
    <mergeCell ref="AG1278:AG1280"/>
    <mergeCell ref="AH1278:AH1280"/>
    <mergeCell ref="AI1278:AI1280"/>
    <mergeCell ref="P1281:P1283"/>
    <mergeCell ref="Q1281:Q1283"/>
    <mergeCell ref="R1281:R1283"/>
    <mergeCell ref="S1281:S1283"/>
    <mergeCell ref="T1281:T1283"/>
    <mergeCell ref="U1281:U1283"/>
    <mergeCell ref="X1278:X1280"/>
    <mergeCell ref="Y1278:Y1280"/>
    <mergeCell ref="E1290:E1293"/>
    <mergeCell ref="F1290:F1293"/>
    <mergeCell ref="G1290:G1293"/>
    <mergeCell ref="H1290:H1293"/>
    <mergeCell ref="Z1281:Z1283"/>
    <mergeCell ref="AA1281:AA1283"/>
    <mergeCell ref="F1284:F1286"/>
    <mergeCell ref="G1284:G1286"/>
    <mergeCell ref="I1284:I1286"/>
    <mergeCell ref="N1284:N1286"/>
    <mergeCell ref="T1307:T1309"/>
    <mergeCell ref="U1307:U1309"/>
    <mergeCell ref="V1307:V1309"/>
    <mergeCell ref="W1307:W1309"/>
    <mergeCell ref="X1307:X1309"/>
    <mergeCell ref="AJ1246:AJ1248"/>
    <mergeCell ref="E1249:E1251"/>
    <mergeCell ref="F1249:F1251"/>
    <mergeCell ref="G1249:G1251"/>
    <mergeCell ref="H1249:H1251"/>
    <mergeCell ref="AJ1200:AJ1202"/>
    <mergeCell ref="T1215:T1217"/>
    <mergeCell ref="AA1186:AA1188"/>
    <mergeCell ref="X1186:X1188"/>
    <mergeCell ref="AF1224:AF1227"/>
    <mergeCell ref="AH1224:AH1227"/>
    <mergeCell ref="AH1183:AH1185"/>
    <mergeCell ref="AI1183:AI1185"/>
    <mergeCell ref="AJ1177:AJ1179"/>
    <mergeCell ref="AJ1167:AJ1170"/>
    <mergeCell ref="AH1171:AH1173"/>
    <mergeCell ref="AI1171:AI1173"/>
    <mergeCell ref="AJ1171:AJ1173"/>
    <mergeCell ref="AE1180:AE1182"/>
    <mergeCell ref="AC1157:AC1160"/>
    <mergeCell ref="AD1157:AD1160"/>
    <mergeCell ref="AE1157:AE1160"/>
    <mergeCell ref="AB1161:AB1163"/>
    <mergeCell ref="AC1161:AC1163"/>
    <mergeCell ref="S1157:S1160"/>
    <mergeCell ref="AH1167:AH1170"/>
    <mergeCell ref="X1171:X1173"/>
    <mergeCell ref="Y1171:Y1173"/>
    <mergeCell ref="AH1203:AH1205"/>
    <mergeCell ref="X1174:X1176"/>
    <mergeCell ref="W1203:W1205"/>
    <mergeCell ref="X1203:X1205"/>
    <mergeCell ref="AC1203:AC1205"/>
    <mergeCell ref="AD1203:AD1205"/>
    <mergeCell ref="AG1161:AG1163"/>
    <mergeCell ref="AH1161:AH1163"/>
    <mergeCell ref="AI1161:AI1163"/>
    <mergeCell ref="AJ1161:AJ1163"/>
    <mergeCell ref="AG1164:AG1166"/>
    <mergeCell ref="AJ1164:AJ1166"/>
    <mergeCell ref="AI1249:AI1251"/>
    <mergeCell ref="AJ1249:AJ1251"/>
    <mergeCell ref="AH1249:AH1251"/>
    <mergeCell ref="W1224:W1227"/>
    <mergeCell ref="X1224:X1227"/>
    <mergeCell ref="Y1174:Y1176"/>
    <mergeCell ref="AF1180:AF1182"/>
    <mergeCell ref="Z1161:Z1163"/>
    <mergeCell ref="AA1161:AA1163"/>
    <mergeCell ref="S1161:S1163"/>
    <mergeCell ref="T1161:T1163"/>
    <mergeCell ref="U1161:U1163"/>
    <mergeCell ref="V1161:V1163"/>
    <mergeCell ref="U1171:U1173"/>
    <mergeCell ref="V1171:V1173"/>
    <mergeCell ref="W1171:W1173"/>
    <mergeCell ref="T1203:T1205"/>
    <mergeCell ref="W1186:W1188"/>
    <mergeCell ref="W1209:W1211"/>
    <mergeCell ref="X1209:X1211"/>
    <mergeCell ref="Z1209:Z1211"/>
    <mergeCell ref="AA1209:AA1211"/>
    <mergeCell ref="AE1209:AE1211"/>
    <mergeCell ref="AC1215:AC1217"/>
    <mergeCell ref="E1112:E1114"/>
    <mergeCell ref="F1112:F1114"/>
    <mergeCell ref="W1124:W1126"/>
    <mergeCell ref="X1124:X1126"/>
    <mergeCell ref="P1144:P1147"/>
    <mergeCell ref="Q1144:Q1147"/>
    <mergeCell ref="AB1130:AB1133"/>
    <mergeCell ref="Q1134:Q1137"/>
    <mergeCell ref="R1134:R1137"/>
    <mergeCell ref="Q1138:Q1140"/>
    <mergeCell ref="R1138:R1140"/>
    <mergeCell ref="G1151:G1153"/>
    <mergeCell ref="H1148:H1150"/>
    <mergeCell ref="N1134:N1137"/>
    <mergeCell ref="O1134:O1137"/>
    <mergeCell ref="G1138:G1140"/>
    <mergeCell ref="I1138:I1140"/>
    <mergeCell ref="R1151:R1153"/>
    <mergeCell ref="S1151:S1153"/>
    <mergeCell ref="T1151:T1153"/>
    <mergeCell ref="U1151:U1153"/>
    <mergeCell ref="V1151:V1153"/>
    <mergeCell ref="AG1151:AG1153"/>
    <mergeCell ref="H1121:H1123"/>
    <mergeCell ref="H1124:H1126"/>
    <mergeCell ref="H1127:H1129"/>
    <mergeCell ref="H1130:H1133"/>
    <mergeCell ref="AE1151:AE1153"/>
    <mergeCell ref="N1121:N1123"/>
    <mergeCell ref="O1121:O1123"/>
    <mergeCell ref="AF1154:AF1156"/>
    <mergeCell ref="AH1151:AH1153"/>
    <mergeCell ref="N1148:N1150"/>
    <mergeCell ref="O1148:O1150"/>
    <mergeCell ref="N1127:N1129"/>
    <mergeCell ref="O1127:O1129"/>
    <mergeCell ref="P1127:P1129"/>
    <mergeCell ref="Q1127:Q1129"/>
    <mergeCell ref="F1154:F1156"/>
    <mergeCell ref="G1154:G1156"/>
    <mergeCell ref="I1154:I1156"/>
    <mergeCell ref="U1154:U1156"/>
    <mergeCell ref="AB1151:AB1153"/>
    <mergeCell ref="N1124:N1126"/>
    <mergeCell ref="E1134:E1137"/>
    <mergeCell ref="F1134:F1137"/>
    <mergeCell ref="V1134:V1137"/>
    <mergeCell ref="E1141:E1143"/>
    <mergeCell ref="F1141:F1143"/>
    <mergeCell ref="G1141:G1143"/>
    <mergeCell ref="I1134:I1137"/>
    <mergeCell ref="Q1121:Q1123"/>
    <mergeCell ref="R1121:R1123"/>
    <mergeCell ref="AH1148:AH1150"/>
    <mergeCell ref="W1148:W1150"/>
    <mergeCell ref="AF1115:AF1117"/>
    <mergeCell ref="AG1115:AG1117"/>
    <mergeCell ref="AD1124:AD1126"/>
    <mergeCell ref="S1144:S1147"/>
    <mergeCell ref="T1144:T1147"/>
    <mergeCell ref="AH1121:AH1123"/>
    <mergeCell ref="AA1141:AA1143"/>
    <mergeCell ref="AC1130:AC1133"/>
    <mergeCell ref="AA1134:AA1137"/>
    <mergeCell ref="E1151:E1153"/>
    <mergeCell ref="AI1130:AI1133"/>
    <mergeCell ref="AG1130:AG1133"/>
    <mergeCell ref="AE1141:AE1143"/>
    <mergeCell ref="AF1141:AF1143"/>
    <mergeCell ref="AA1124:AA1126"/>
    <mergeCell ref="AB1124:AB1126"/>
    <mergeCell ref="AC1124:AC1126"/>
    <mergeCell ref="AC1138:AC1140"/>
    <mergeCell ref="AD1138:AD1140"/>
    <mergeCell ref="Y1148:Y1150"/>
    <mergeCell ref="Z1148:Z1150"/>
    <mergeCell ref="AA1148:AA1150"/>
    <mergeCell ref="AH1134:AH1137"/>
    <mergeCell ref="AE1124:AE1126"/>
    <mergeCell ref="AF1124:AF1126"/>
    <mergeCell ref="U1141:U1143"/>
    <mergeCell ref="V1141:V1143"/>
    <mergeCell ref="W1141:W1143"/>
    <mergeCell ref="X1141:X1143"/>
    <mergeCell ref="W1144:W1147"/>
    <mergeCell ref="AI1148:AI1150"/>
    <mergeCell ref="P1148:P1150"/>
    <mergeCell ref="Q1148:Q1150"/>
    <mergeCell ref="R1148:R1150"/>
    <mergeCell ref="S1148:S1150"/>
    <mergeCell ref="S1141:S1143"/>
    <mergeCell ref="P1134:P1137"/>
    <mergeCell ref="T1134:T1137"/>
    <mergeCell ref="U1134:U1137"/>
    <mergeCell ref="AF1144:AF1147"/>
    <mergeCell ref="AD1141:AD1143"/>
    <mergeCell ref="AG1141:AG1143"/>
    <mergeCell ref="AH1141:AH1143"/>
    <mergeCell ref="V1138:V1140"/>
    <mergeCell ref="S1138:S1140"/>
    <mergeCell ref="W1134:W1137"/>
    <mergeCell ref="AE1134:AE1137"/>
    <mergeCell ref="AF1134:AF1137"/>
    <mergeCell ref="AD1127:AD1129"/>
    <mergeCell ref="AE1127:AE1129"/>
    <mergeCell ref="AB1148:AB1150"/>
    <mergeCell ref="AB1134:AB1137"/>
    <mergeCell ref="AF1127:AF1129"/>
    <mergeCell ref="AF1151:AF1153"/>
    <mergeCell ref="P1124:P1126"/>
    <mergeCell ref="Q1124:Q1126"/>
    <mergeCell ref="R1124:R1126"/>
    <mergeCell ref="W1118:W1120"/>
    <mergeCell ref="AC1134:AC1137"/>
    <mergeCell ref="AD1134:AD1137"/>
    <mergeCell ref="V1124:V1126"/>
    <mergeCell ref="W1127:W1129"/>
    <mergeCell ref="X1127:X1129"/>
    <mergeCell ref="Y1127:Y1129"/>
    <mergeCell ref="Z1127:Z1129"/>
    <mergeCell ref="AA1127:AA1129"/>
    <mergeCell ref="AB1127:AB1129"/>
    <mergeCell ref="AC1127:AC1129"/>
    <mergeCell ref="AE1138:AE1140"/>
    <mergeCell ref="AF1138:AF1140"/>
    <mergeCell ref="AJ1180:AJ1182"/>
    <mergeCell ref="N1108:N1111"/>
    <mergeCell ref="P1108:P1111"/>
    <mergeCell ref="AE1108:AE1111"/>
    <mergeCell ref="AJ1144:AJ1147"/>
    <mergeCell ref="AC1144:AC1147"/>
    <mergeCell ref="AD1144:AD1147"/>
    <mergeCell ref="AE1144:AE1147"/>
    <mergeCell ref="AI1164:AI1166"/>
    <mergeCell ref="U1144:U1147"/>
    <mergeCell ref="AJ1134:AJ1137"/>
    <mergeCell ref="AG1134:AG1137"/>
    <mergeCell ref="X1134:X1137"/>
    <mergeCell ref="Y1134:Y1137"/>
    <mergeCell ref="AD1151:AD1153"/>
    <mergeCell ref="AC1151:AC1153"/>
    <mergeCell ref="AC1148:AC1150"/>
    <mergeCell ref="AD1148:AD1150"/>
    <mergeCell ref="AE1148:AE1150"/>
    <mergeCell ref="X1148:X1150"/>
    <mergeCell ref="N1144:N1147"/>
    <mergeCell ref="AE1121:AE1123"/>
    <mergeCell ref="AF1121:AF1123"/>
    <mergeCell ref="AH1108:AH1111"/>
    <mergeCell ref="AC1112:AC1114"/>
    <mergeCell ref="AD1112:AD1114"/>
    <mergeCell ref="AJ1130:AJ1133"/>
    <mergeCell ref="AJ1127:AJ1129"/>
    <mergeCell ref="AJ1124:AJ1126"/>
    <mergeCell ref="AJ1121:AJ1123"/>
    <mergeCell ref="AG1121:AG1123"/>
    <mergeCell ref="AA1121:AA1123"/>
    <mergeCell ref="AB1121:AB1123"/>
    <mergeCell ref="G1118:G1120"/>
    <mergeCell ref="I1118:I1120"/>
    <mergeCell ref="AF1108:AF1111"/>
    <mergeCell ref="O1112:O1114"/>
    <mergeCell ref="O1105:O1107"/>
    <mergeCell ref="Z1130:Z1133"/>
    <mergeCell ref="AA1130:AA1133"/>
    <mergeCell ref="AA1118:AA1120"/>
    <mergeCell ref="AB1118:AB1120"/>
    <mergeCell ref="X1130:X1133"/>
    <mergeCell ref="Y1130:Y1133"/>
    <mergeCell ref="Z1124:Z1126"/>
    <mergeCell ref="AC1105:AC1107"/>
    <mergeCell ref="X1121:X1123"/>
    <mergeCell ref="Y1121:Y1123"/>
    <mergeCell ref="Z1121:Z1123"/>
    <mergeCell ref="X1108:X1111"/>
    <mergeCell ref="Z1108:Z1111"/>
    <mergeCell ref="AC1108:AC1111"/>
    <mergeCell ref="AD1115:AD1117"/>
    <mergeCell ref="AE1115:AE1117"/>
    <mergeCell ref="S1121:S1123"/>
    <mergeCell ref="AH1118:AH1120"/>
    <mergeCell ref="AI1118:AI1120"/>
    <mergeCell ref="H1098:H1101"/>
    <mergeCell ref="H1115:H1117"/>
    <mergeCell ref="AA1108:AA1111"/>
    <mergeCell ref="V1105:V1107"/>
    <mergeCell ref="W1105:W1107"/>
    <mergeCell ref="X1105:X1107"/>
    <mergeCell ref="N1115:N1117"/>
    <mergeCell ref="P1105:P1107"/>
    <mergeCell ref="E1130:E1133"/>
    <mergeCell ref="F1130:F1133"/>
    <mergeCell ref="P1130:P1133"/>
    <mergeCell ref="E1108:E1111"/>
    <mergeCell ref="F1108:F1111"/>
    <mergeCell ref="F1115:F1117"/>
    <mergeCell ref="F1118:F1120"/>
    <mergeCell ref="F1121:F1123"/>
    <mergeCell ref="F1124:F1126"/>
    <mergeCell ref="F1127:F1129"/>
    <mergeCell ref="G1130:G1133"/>
    <mergeCell ref="N1112:N1114"/>
    <mergeCell ref="AE1112:AE1114"/>
    <mergeCell ref="O1115:O1117"/>
    <mergeCell ref="P1115:P1117"/>
    <mergeCell ref="Q1115:Q1117"/>
    <mergeCell ref="R1115:R1117"/>
    <mergeCell ref="S1115:S1117"/>
    <mergeCell ref="U1124:U1126"/>
    <mergeCell ref="X1118:X1120"/>
    <mergeCell ref="Y1118:Y1120"/>
    <mergeCell ref="Z1118:Z1120"/>
    <mergeCell ref="AH1124:AH1126"/>
    <mergeCell ref="Q1130:Q1133"/>
    <mergeCell ref="R1130:R1133"/>
    <mergeCell ref="S1130:S1133"/>
    <mergeCell ref="T1130:T1133"/>
    <mergeCell ref="U1130:U1133"/>
    <mergeCell ref="V1130:V1133"/>
    <mergeCell ref="W1130:W1133"/>
    <mergeCell ref="AG1124:AG1126"/>
    <mergeCell ref="AG1127:AG1129"/>
    <mergeCell ref="X976:X978"/>
    <mergeCell ref="X979:X981"/>
    <mergeCell ref="X982:X984"/>
    <mergeCell ref="AA970:AA972"/>
    <mergeCell ref="Z973:Z975"/>
    <mergeCell ref="AJ1072:AJ1074"/>
    <mergeCell ref="AJ1069:AJ1071"/>
    <mergeCell ref="Q1072:Q1074"/>
    <mergeCell ref="R1072:R1074"/>
    <mergeCell ref="S1072:S1074"/>
    <mergeCell ref="T1072:T1074"/>
    <mergeCell ref="W1115:W1117"/>
    <mergeCell ref="X1115:X1117"/>
    <mergeCell ref="AB1078:AB1081"/>
    <mergeCell ref="Q1091:Q1093"/>
    <mergeCell ref="R1091:R1093"/>
    <mergeCell ref="P1094:P1095"/>
    <mergeCell ref="AD1105:AD1107"/>
    <mergeCell ref="AE1105:AE1107"/>
    <mergeCell ref="AF1105:AF1107"/>
    <mergeCell ref="S1094:S1095"/>
    <mergeCell ref="S1096:S1097"/>
    <mergeCell ref="P1091:P1093"/>
    <mergeCell ref="AC1091:AC1093"/>
    <mergeCell ref="AE1098:AE1101"/>
    <mergeCell ref="AG1069:AG1071"/>
    <mergeCell ref="AH1069:AH1071"/>
    <mergeCell ref="AI1098:AI1101"/>
    <mergeCell ref="AG1112:AG1114"/>
    <mergeCell ref="AH1112:AH1114"/>
    <mergeCell ref="AF1098:AF1101"/>
    <mergeCell ref="AI1094:AI1095"/>
    <mergeCell ref="AJ1094:AJ1095"/>
    <mergeCell ref="T1112:T1114"/>
    <mergeCell ref="U1112:U1114"/>
    <mergeCell ref="V1112:V1114"/>
    <mergeCell ref="W1112:W1114"/>
    <mergeCell ref="V1108:V1111"/>
    <mergeCell ref="Y1108:Y1111"/>
    <mergeCell ref="AB1108:AB1111"/>
    <mergeCell ref="AF1091:AF1093"/>
    <mergeCell ref="Y1105:Y1107"/>
    <mergeCell ref="S1091:S1093"/>
    <mergeCell ref="U1091:U1093"/>
    <mergeCell ref="U1094:U1095"/>
    <mergeCell ref="U1096:U1097"/>
    <mergeCell ref="T1096:T1097"/>
    <mergeCell ref="P1112:P1114"/>
    <mergeCell ref="AE1094:AE1095"/>
    <mergeCell ref="AF1094:AF1095"/>
    <mergeCell ref="AH1091:AH1093"/>
    <mergeCell ref="W1078:W1081"/>
    <mergeCell ref="W1096:W1097"/>
    <mergeCell ref="AJ1108:AJ1111"/>
    <mergeCell ref="AI1115:AI1117"/>
    <mergeCell ref="AJ1115:AJ1117"/>
    <mergeCell ref="AJ1105:AJ1107"/>
    <mergeCell ref="Z1078:Z1081"/>
    <mergeCell ref="AI1069:AI1071"/>
    <mergeCell ref="Z1098:Z1101"/>
    <mergeCell ref="Q1069:Q1071"/>
    <mergeCell ref="AD1069:AD1071"/>
    <mergeCell ref="AB1069:AB1071"/>
    <mergeCell ref="AB1072:AB1074"/>
    <mergeCell ref="U976:U978"/>
    <mergeCell ref="V976:V978"/>
    <mergeCell ref="S976:S978"/>
    <mergeCell ref="U970:U972"/>
    <mergeCell ref="V970:V972"/>
    <mergeCell ref="AH993:AH995"/>
    <mergeCell ref="AG897:AG899"/>
    <mergeCell ref="AF954:AF956"/>
    <mergeCell ref="R1006:R1008"/>
    <mergeCell ref="AC853:AC855"/>
    <mergeCell ref="AD853:AD855"/>
    <mergeCell ref="AE853:AE855"/>
    <mergeCell ref="AF853:AF855"/>
    <mergeCell ref="Y919:Y921"/>
    <mergeCell ref="Z919:Z921"/>
    <mergeCell ref="U872:U874"/>
    <mergeCell ref="AF840:AF842"/>
    <mergeCell ref="AG840:AG842"/>
    <mergeCell ref="AH840:AH842"/>
    <mergeCell ref="W904:W907"/>
    <mergeCell ref="AH863:AH865"/>
    <mergeCell ref="W846:W848"/>
    <mergeCell ref="AD859:AD862"/>
    <mergeCell ref="AE859:AE862"/>
    <mergeCell ref="AF859:AF862"/>
    <mergeCell ref="AA875:AA877"/>
    <mergeCell ref="Z1075:Z1077"/>
    <mergeCell ref="AA1075:AA1077"/>
    <mergeCell ref="Y1078:Y1081"/>
    <mergeCell ref="Y1075:Y1077"/>
    <mergeCell ref="Q1006:Q1008"/>
    <mergeCell ref="P1041:P1043"/>
    <mergeCell ref="Q1041:Q1043"/>
    <mergeCell ref="S1041:S1043"/>
    <mergeCell ref="Y1012:Y1014"/>
    <mergeCell ref="R1044:R1046"/>
    <mergeCell ref="T1032:T1034"/>
    <mergeCell ref="T1035:T1037"/>
    <mergeCell ref="T1038:T1040"/>
    <mergeCell ref="Z1038:Z1040"/>
    <mergeCell ref="AA1038:AA1040"/>
    <mergeCell ref="AC1038:AC1040"/>
    <mergeCell ref="AA1009:AA1011"/>
    <mergeCell ref="AB1009:AB1011"/>
    <mergeCell ref="Q1078:Q1081"/>
    <mergeCell ref="W1051:W1053"/>
    <mergeCell ref="X1051:X1053"/>
    <mergeCell ref="Y1051:Y1053"/>
    <mergeCell ref="V1072:V1074"/>
    <mergeCell ref="V1078:V1081"/>
    <mergeCell ref="S1035:S1037"/>
    <mergeCell ref="P1038:P1040"/>
    <mergeCell ref="Q1038:Q1040"/>
    <mergeCell ref="R1038:R1040"/>
    <mergeCell ref="S1038:S1040"/>
    <mergeCell ref="R1012:R1014"/>
    <mergeCell ref="S1012:S1014"/>
    <mergeCell ref="U1012:U1014"/>
    <mergeCell ref="V1012:V1014"/>
    <mergeCell ref="Q1067:Q1068"/>
    <mergeCell ref="R1067:R1068"/>
    <mergeCell ref="S1057:S1059"/>
    <mergeCell ref="S1060:S1062"/>
    <mergeCell ref="S1063:S1066"/>
    <mergeCell ref="W960:W963"/>
    <mergeCell ref="AG999:AG1001"/>
    <mergeCell ref="X999:X1001"/>
    <mergeCell ref="W1028:W1031"/>
    <mergeCell ref="X970:X972"/>
    <mergeCell ref="X973:X975"/>
    <mergeCell ref="AG976:AG978"/>
    <mergeCell ref="AG979:AG981"/>
    <mergeCell ref="AG982:AG984"/>
    <mergeCell ref="Y970:Y972"/>
    <mergeCell ref="Y973:Y975"/>
    <mergeCell ref="Y976:Y978"/>
    <mergeCell ref="Z970:Z972"/>
    <mergeCell ref="AH1002:AH1005"/>
    <mergeCell ref="AC999:AC1001"/>
    <mergeCell ref="AD999:AD1001"/>
    <mergeCell ref="AE999:AE1001"/>
    <mergeCell ref="AF999:AF1001"/>
    <mergeCell ref="AC1006:AC1008"/>
    <mergeCell ref="AD1006:AD1008"/>
    <mergeCell ref="AI979:AI981"/>
    <mergeCell ref="AI947:AI950"/>
    <mergeCell ref="AH951:AH953"/>
    <mergeCell ref="AI951:AI953"/>
    <mergeCell ref="AH954:AH956"/>
    <mergeCell ref="S993:S995"/>
    <mergeCell ref="T993:T995"/>
    <mergeCell ref="AC1009:AC1011"/>
    <mergeCell ref="U993:U995"/>
    <mergeCell ref="AH1028:AH1031"/>
    <mergeCell ref="AI1006:AI1008"/>
    <mergeCell ref="AD1009:AD1011"/>
    <mergeCell ref="Z1012:Z1014"/>
    <mergeCell ref="AA1012:AA1014"/>
    <mergeCell ref="AB1012:AB1014"/>
    <mergeCell ref="AB1018:AB1020"/>
    <mergeCell ref="AH1015:AH1017"/>
    <mergeCell ref="Z1002:Z1005"/>
    <mergeCell ref="Y989:Y992"/>
    <mergeCell ref="X985:X988"/>
    <mergeCell ref="Y985:Y988"/>
    <mergeCell ref="AG960:AG963"/>
    <mergeCell ref="AE947:AE950"/>
    <mergeCell ref="AF947:AF950"/>
    <mergeCell ref="AE951:AE953"/>
    <mergeCell ref="X967:X969"/>
    <mergeCell ref="T970:T972"/>
    <mergeCell ref="T960:T963"/>
    <mergeCell ref="Z967:Z969"/>
    <mergeCell ref="AA967:AA969"/>
    <mergeCell ref="AE960:AE963"/>
    <mergeCell ref="AF960:AF963"/>
    <mergeCell ref="U973:U975"/>
    <mergeCell ref="V973:V975"/>
    <mergeCell ref="T973:T975"/>
    <mergeCell ref="AA1021:AA1024"/>
    <mergeCell ref="AB1021:AB1024"/>
    <mergeCell ref="AC1021:AC1024"/>
    <mergeCell ref="AB989:AB992"/>
    <mergeCell ref="W976:W978"/>
    <mergeCell ref="W967:W969"/>
    <mergeCell ref="W970:W972"/>
    <mergeCell ref="W973:W975"/>
    <mergeCell ref="T976:T978"/>
    <mergeCell ref="Z1006:Z1008"/>
    <mergeCell ref="AA1006:AA1008"/>
    <mergeCell ref="AB1006:AB1008"/>
    <mergeCell ref="V1006:V1008"/>
    <mergeCell ref="U999:U1001"/>
    <mergeCell ref="AF1006:AF1008"/>
    <mergeCell ref="AG1006:AG1008"/>
    <mergeCell ref="AB1032:AB1034"/>
    <mergeCell ref="V1035:V1037"/>
    <mergeCell ref="U1035:U1037"/>
    <mergeCell ref="Y1035:Y1037"/>
    <mergeCell ref="AB1035:AB1037"/>
    <mergeCell ref="U1038:U1040"/>
    <mergeCell ref="W985:W988"/>
    <mergeCell ref="AA993:AA995"/>
    <mergeCell ref="U1006:U1008"/>
    <mergeCell ref="T999:T1001"/>
    <mergeCell ref="AC989:AC992"/>
    <mergeCell ref="AC993:AC995"/>
    <mergeCell ref="AD993:AD995"/>
    <mergeCell ref="AE993:AE995"/>
    <mergeCell ref="AG993:AG995"/>
    <mergeCell ref="AE1009:AE1011"/>
    <mergeCell ref="R1021:R1024"/>
    <mergeCell ref="S1021:S1024"/>
    <mergeCell ref="T1021:T1024"/>
    <mergeCell ref="Z1051:Z1053"/>
    <mergeCell ref="AA1051:AA1053"/>
    <mergeCell ref="AB1051:AB1053"/>
    <mergeCell ref="AD1075:AD1077"/>
    <mergeCell ref="U1075:U1077"/>
    <mergeCell ref="R1041:R1043"/>
    <mergeCell ref="W1054:W1056"/>
    <mergeCell ref="Z989:Z992"/>
    <mergeCell ref="AA989:AA992"/>
    <mergeCell ref="V993:V995"/>
    <mergeCell ref="X1006:X1008"/>
    <mergeCell ref="Y1002:Y1005"/>
    <mergeCell ref="AA1002:AA1005"/>
    <mergeCell ref="U1032:U1034"/>
    <mergeCell ref="S985:S988"/>
    <mergeCell ref="S1067:S1068"/>
    <mergeCell ref="Z1069:Z1071"/>
    <mergeCell ref="AA1069:AA1071"/>
    <mergeCell ref="AC1069:AC1071"/>
    <mergeCell ref="V1075:V1077"/>
    <mergeCell ref="AB1075:AB1077"/>
    <mergeCell ref="X996:X998"/>
    <mergeCell ref="Y996:Y998"/>
    <mergeCell ref="T1051:T1053"/>
    <mergeCell ref="AF1015:AF1017"/>
    <mergeCell ref="AF1051:AF1053"/>
    <mergeCell ref="AG1051:AG1053"/>
    <mergeCell ref="T1069:T1071"/>
    <mergeCell ref="T1075:T1077"/>
    <mergeCell ref="Y1072:Y1074"/>
    <mergeCell ref="Z1054:Z1056"/>
    <mergeCell ref="X1041:X1043"/>
    <mergeCell ref="Z1041:Z1043"/>
    <mergeCell ref="AA1054:AA1056"/>
    <mergeCell ref="AB1054:AB1056"/>
    <mergeCell ref="AC1054:AC1056"/>
    <mergeCell ref="AD1054:AD1056"/>
    <mergeCell ref="AE1054:AE1056"/>
    <mergeCell ref="C1124:C1126"/>
    <mergeCell ref="C1134:C1137"/>
    <mergeCell ref="D1134:D1137"/>
    <mergeCell ref="C1138:C1140"/>
    <mergeCell ref="D1138:D1140"/>
    <mergeCell ref="B1138:B1140"/>
    <mergeCell ref="B1124:B1126"/>
    <mergeCell ref="W1108:W1111"/>
    <mergeCell ref="Q1108:Q1111"/>
    <mergeCell ref="S1134:S1137"/>
    <mergeCell ref="T1127:T1129"/>
    <mergeCell ref="S1124:S1126"/>
    <mergeCell ref="T1124:T1126"/>
    <mergeCell ref="AI1072:AI1074"/>
    <mergeCell ref="AG1075:AG1077"/>
    <mergeCell ref="X1091:X1093"/>
    <mergeCell ref="X1094:X1095"/>
    <mergeCell ref="Y1094:Y1095"/>
    <mergeCell ref="Z1094:Z1095"/>
    <mergeCell ref="AA1094:AA1095"/>
    <mergeCell ref="AB1094:AB1095"/>
    <mergeCell ref="AC1094:AC1095"/>
    <mergeCell ref="V1091:V1093"/>
    <mergeCell ref="W1091:W1093"/>
    <mergeCell ref="W1094:W1095"/>
    <mergeCell ref="U1082:U1084"/>
    <mergeCell ref="V1082:V1084"/>
    <mergeCell ref="W1082:W1084"/>
    <mergeCell ref="X1082:X1084"/>
    <mergeCell ref="Y1082:Y1084"/>
    <mergeCell ref="Z1082:Z1084"/>
    <mergeCell ref="AA1082:AA1084"/>
    <mergeCell ref="AB1082:AB1084"/>
    <mergeCell ref="AC1082:AC1084"/>
    <mergeCell ref="H1118:H1120"/>
    <mergeCell ref="AG1118:AG1120"/>
    <mergeCell ref="AD1098:AD1101"/>
    <mergeCell ref="S1098:S1101"/>
    <mergeCell ref="G1112:G1114"/>
    <mergeCell ref="H1112:H1114"/>
    <mergeCell ref="I1112:I1114"/>
    <mergeCell ref="S1127:S1129"/>
    <mergeCell ref="AI1112:AI1114"/>
    <mergeCell ref="G1105:G1107"/>
    <mergeCell ref="G1115:G1117"/>
    <mergeCell ref="I1115:I1117"/>
    <mergeCell ref="AC1096:AC1097"/>
    <mergeCell ref="Y1098:Y1101"/>
    <mergeCell ref="AG1098:AG1101"/>
    <mergeCell ref="W1098:W1101"/>
    <mergeCell ref="X1098:X1101"/>
    <mergeCell ref="I1075:I1077"/>
    <mergeCell ref="O1096:O1097"/>
    <mergeCell ref="AC1098:AC1101"/>
    <mergeCell ref="P1138:P1140"/>
    <mergeCell ref="O1108:O1111"/>
    <mergeCell ref="AE1091:AE1093"/>
    <mergeCell ref="AG1094:AG1095"/>
    <mergeCell ref="Z1105:Z1107"/>
    <mergeCell ref="AA1105:AA1107"/>
    <mergeCell ref="AB1105:AB1107"/>
    <mergeCell ref="AI1108:AI1111"/>
    <mergeCell ref="AH1138:AH1140"/>
    <mergeCell ref="AI1138:AI1140"/>
    <mergeCell ref="C1256:C1258"/>
    <mergeCell ref="F1281:F1283"/>
    <mergeCell ref="B1234:B1236"/>
    <mergeCell ref="C1234:C1236"/>
    <mergeCell ref="D1234:D1236"/>
    <mergeCell ref="G1240:G1242"/>
    <mergeCell ref="H1240:H1242"/>
    <mergeCell ref="I1240:I1242"/>
    <mergeCell ref="I1249:I1251"/>
    <mergeCell ref="N1249:N1251"/>
    <mergeCell ref="O1249:O1251"/>
    <mergeCell ref="P1249:P1251"/>
    <mergeCell ref="Q1249:Q1251"/>
    <mergeCell ref="R1249:R1251"/>
    <mergeCell ref="S1249:S1251"/>
    <mergeCell ref="T1249:T1251"/>
    <mergeCell ref="U1249:U1251"/>
    <mergeCell ref="E1246:E1248"/>
    <mergeCell ref="F1246:F1248"/>
    <mergeCell ref="G1246:G1248"/>
    <mergeCell ref="H1246:H1248"/>
    <mergeCell ref="I1246:I1248"/>
    <mergeCell ref="N1246:N1248"/>
    <mergeCell ref="N1278:N1280"/>
    <mergeCell ref="O1278:O1280"/>
    <mergeCell ref="P1278:P1280"/>
    <mergeCell ref="H1275:H1277"/>
    <mergeCell ref="G1281:G1283"/>
    <mergeCell ref="I1281:I1283"/>
    <mergeCell ref="N1281:N1283"/>
    <mergeCell ref="O1281:O1283"/>
    <mergeCell ref="H1234:H1236"/>
    <mergeCell ref="I1234:I1236"/>
    <mergeCell ref="N1262:N1264"/>
    <mergeCell ref="O1262:O1264"/>
    <mergeCell ref="B1237:B1239"/>
    <mergeCell ref="B1240:B1242"/>
    <mergeCell ref="F1243:F1245"/>
    <mergeCell ref="G1243:G1245"/>
    <mergeCell ref="H1243:H1245"/>
    <mergeCell ref="I1243:I1245"/>
    <mergeCell ref="N1243:N1245"/>
    <mergeCell ref="O1243:O1245"/>
    <mergeCell ref="P1243:P1245"/>
    <mergeCell ref="Q1243:Q1245"/>
    <mergeCell ref="R1243:R1245"/>
    <mergeCell ref="S1243:S1245"/>
    <mergeCell ref="T1243:T1245"/>
    <mergeCell ref="U1243:U1245"/>
    <mergeCell ref="N1268:N1270"/>
    <mergeCell ref="O1268:O1270"/>
    <mergeCell ref="P1268:P1270"/>
    <mergeCell ref="Q1268:Q1270"/>
    <mergeCell ref="S1268:S1270"/>
    <mergeCell ref="T1268:T1270"/>
    <mergeCell ref="U1268:U1270"/>
    <mergeCell ref="N1259:N1261"/>
    <mergeCell ref="O1259:O1261"/>
    <mergeCell ref="R1262:R1264"/>
    <mergeCell ref="S1262:S1264"/>
    <mergeCell ref="T1262:T1264"/>
    <mergeCell ref="U1262:U1264"/>
    <mergeCell ref="B1268:B1270"/>
    <mergeCell ref="C1268:C1270"/>
    <mergeCell ref="B1262:B1264"/>
    <mergeCell ref="C1262:C1264"/>
    <mergeCell ref="E1262:E1264"/>
    <mergeCell ref="F1262:F1264"/>
    <mergeCell ref="G1262:G1264"/>
    <mergeCell ref="H1262:H1264"/>
    <mergeCell ref="I1262:I1264"/>
    <mergeCell ref="E1284:E1286"/>
    <mergeCell ref="E1287:E1289"/>
    <mergeCell ref="F1275:F1277"/>
    <mergeCell ref="G1275:G1277"/>
    <mergeCell ref="I1275:I1277"/>
    <mergeCell ref="N1275:N1277"/>
    <mergeCell ref="O1275:O1277"/>
    <mergeCell ref="P1275:P1277"/>
    <mergeCell ref="Q1275:Q1277"/>
    <mergeCell ref="T1275:T1277"/>
    <mergeCell ref="U1275:U1277"/>
    <mergeCell ref="V1275:V1277"/>
    <mergeCell ref="F1287:F1289"/>
    <mergeCell ref="G1287:G1289"/>
    <mergeCell ref="I1287:I1289"/>
    <mergeCell ref="U1278:U1280"/>
    <mergeCell ref="V1278:V1280"/>
    <mergeCell ref="E1275:E1277"/>
    <mergeCell ref="E1278:E1280"/>
    <mergeCell ref="F1278:F1280"/>
    <mergeCell ref="D1278:D1280"/>
    <mergeCell ref="B1281:B1283"/>
    <mergeCell ref="C1281:C1283"/>
    <mergeCell ref="D1281:D1283"/>
    <mergeCell ref="B1284:B1286"/>
    <mergeCell ref="C1284:C1286"/>
    <mergeCell ref="D1284:D1286"/>
    <mergeCell ref="V1268:V1270"/>
    <mergeCell ref="V1262:V1264"/>
    <mergeCell ref="F1271:F1274"/>
    <mergeCell ref="G1271:G1274"/>
    <mergeCell ref="I1271:I1274"/>
    <mergeCell ref="E1271:E1274"/>
    <mergeCell ref="S1287:S1289"/>
    <mergeCell ref="T1287:T1289"/>
    <mergeCell ref="C1271:C1274"/>
    <mergeCell ref="D1271:D1274"/>
    <mergeCell ref="B1287:B1289"/>
    <mergeCell ref="B1271:B1274"/>
    <mergeCell ref="B1278:B1280"/>
    <mergeCell ref="C1278:C1280"/>
    <mergeCell ref="G1278:G1280"/>
    <mergeCell ref="I1278:I1280"/>
    <mergeCell ref="N1271:N1274"/>
    <mergeCell ref="O1271:O1274"/>
    <mergeCell ref="P1271:P1274"/>
    <mergeCell ref="U1284:U1286"/>
    <mergeCell ref="V1284:V1286"/>
    <mergeCell ref="B1218:B1221"/>
    <mergeCell ref="C1218:C1221"/>
    <mergeCell ref="D1218:D1221"/>
    <mergeCell ref="G1189:G1192"/>
    <mergeCell ref="F1193:F1195"/>
    <mergeCell ref="C1186:C1188"/>
    <mergeCell ref="D1186:D1188"/>
    <mergeCell ref="E1186:E1188"/>
    <mergeCell ref="B1189:B1192"/>
    <mergeCell ref="F1177:F1179"/>
    <mergeCell ref="Q1203:Q1205"/>
    <mergeCell ref="N1215:N1217"/>
    <mergeCell ref="O1215:O1217"/>
    <mergeCell ref="P1215:P1217"/>
    <mergeCell ref="S1290:S1293"/>
    <mergeCell ref="T1290:T1293"/>
    <mergeCell ref="N1290:N1293"/>
    <mergeCell ref="O1290:O1293"/>
    <mergeCell ref="P1290:P1293"/>
    <mergeCell ref="Q1290:Q1293"/>
    <mergeCell ref="R1290:R1293"/>
    <mergeCell ref="C1200:C1202"/>
    <mergeCell ref="D1200:D1202"/>
    <mergeCell ref="E1200:E1202"/>
    <mergeCell ref="F1183:F1185"/>
    <mergeCell ref="G1183:G1185"/>
    <mergeCell ref="F1186:F1188"/>
    <mergeCell ref="G1186:G1188"/>
    <mergeCell ref="F1189:F1192"/>
    <mergeCell ref="Q1316:Q1319"/>
    <mergeCell ref="R1316:R1319"/>
    <mergeCell ref="F1307:F1309"/>
    <mergeCell ref="B1307:B1309"/>
    <mergeCell ref="C1307:C1309"/>
    <mergeCell ref="D1307:D1309"/>
    <mergeCell ref="E1300:E1302"/>
    <mergeCell ref="F1300:F1302"/>
    <mergeCell ref="G1300:G1302"/>
    <mergeCell ref="H1300:H1302"/>
    <mergeCell ref="I1300:I1302"/>
    <mergeCell ref="N1300:N1302"/>
    <mergeCell ref="O1300:O1302"/>
    <mergeCell ref="P1300:P1302"/>
    <mergeCell ref="Q1300:Q1302"/>
    <mergeCell ref="R1300:R1302"/>
    <mergeCell ref="S1300:S1302"/>
    <mergeCell ref="B1300:B1302"/>
    <mergeCell ref="C1300:C1302"/>
    <mergeCell ref="D1300:D1302"/>
    <mergeCell ref="B1303:B1306"/>
    <mergeCell ref="C1303:C1306"/>
    <mergeCell ref="D1303:D1306"/>
    <mergeCell ref="S1203:S1205"/>
    <mergeCell ref="B1275:B1277"/>
    <mergeCell ref="C1275:C1277"/>
    <mergeCell ref="D1275:D1277"/>
    <mergeCell ref="E1307:E1309"/>
    <mergeCell ref="G1307:G1309"/>
    <mergeCell ref="H1307:H1309"/>
    <mergeCell ref="I1307:I1309"/>
    <mergeCell ref="N1307:N1309"/>
    <mergeCell ref="O1307:O1309"/>
    <mergeCell ref="P1307:P1309"/>
    <mergeCell ref="Q1307:Q1309"/>
    <mergeCell ref="E1237:E1239"/>
    <mergeCell ref="F1237:F1239"/>
    <mergeCell ref="G1237:G1239"/>
    <mergeCell ref="H1237:H1239"/>
    <mergeCell ref="I1237:I1239"/>
    <mergeCell ref="N1237:N1239"/>
    <mergeCell ref="O1237:O1239"/>
    <mergeCell ref="P1237:P1239"/>
    <mergeCell ref="Q1237:Q1239"/>
    <mergeCell ref="R1157:R1160"/>
    <mergeCell ref="G1234:G1236"/>
    <mergeCell ref="R1237:R1239"/>
    <mergeCell ref="E1203:E1205"/>
    <mergeCell ref="E1209:E1211"/>
    <mergeCell ref="E1206:E1208"/>
    <mergeCell ref="G1196:G1197"/>
    <mergeCell ref="H1189:H1192"/>
    <mergeCell ref="E1198:E1199"/>
    <mergeCell ref="H1186:H1188"/>
    <mergeCell ref="O1196:O1197"/>
    <mergeCell ref="E1215:E1217"/>
    <mergeCell ref="E1222:E1223"/>
    <mergeCell ref="F1222:F1223"/>
    <mergeCell ref="F1218:F1221"/>
    <mergeCell ref="G1218:G1221"/>
    <mergeCell ref="H1218:H1221"/>
    <mergeCell ref="I1218:I1221"/>
    <mergeCell ref="N1218:N1221"/>
    <mergeCell ref="O1218:O1221"/>
    <mergeCell ref="P1218:P1221"/>
    <mergeCell ref="Q1218:Q1221"/>
    <mergeCell ref="R1218:R1221"/>
    <mergeCell ref="E1224:E1227"/>
    <mergeCell ref="F1224:F1227"/>
    <mergeCell ref="G1224:G1227"/>
    <mergeCell ref="H1224:H1227"/>
    <mergeCell ref="P1206:P1208"/>
    <mergeCell ref="Q1206:Q1208"/>
    <mergeCell ref="R1206:R1208"/>
    <mergeCell ref="M1180:M1182"/>
    <mergeCell ref="N1180:N1182"/>
    <mergeCell ref="P1209:P1211"/>
    <mergeCell ref="Q1209:Q1211"/>
    <mergeCell ref="I1196:I1197"/>
    <mergeCell ref="H1193:H1195"/>
    <mergeCell ref="L1196:L1197"/>
    <mergeCell ref="M1196:M1197"/>
    <mergeCell ref="N1183:N1185"/>
    <mergeCell ref="O1161:O1163"/>
    <mergeCell ref="R1203:R1205"/>
    <mergeCell ref="B1256:B1258"/>
    <mergeCell ref="P1161:P1163"/>
    <mergeCell ref="Q1161:Q1163"/>
    <mergeCell ref="F1198:F1199"/>
    <mergeCell ref="G1198:G1199"/>
    <mergeCell ref="F1200:F1202"/>
    <mergeCell ref="G1200:G1202"/>
    <mergeCell ref="E1180:E1182"/>
    <mergeCell ref="E1183:E1185"/>
    <mergeCell ref="D1206:D1208"/>
    <mergeCell ref="C1212:C1214"/>
    <mergeCell ref="D1212:D1214"/>
    <mergeCell ref="B1215:B1217"/>
    <mergeCell ref="C1215:C1217"/>
    <mergeCell ref="D1215:D1217"/>
    <mergeCell ref="B1222:B1223"/>
    <mergeCell ref="F1215:F1217"/>
    <mergeCell ref="G1215:G1217"/>
    <mergeCell ref="H1215:H1217"/>
    <mergeCell ref="I1215:I1217"/>
    <mergeCell ref="F1157:F1160"/>
    <mergeCell ref="G1157:G1160"/>
    <mergeCell ref="G1161:G1163"/>
    <mergeCell ref="H1161:H1163"/>
    <mergeCell ref="I1161:I1163"/>
    <mergeCell ref="E1167:E1170"/>
    <mergeCell ref="F1167:F1170"/>
    <mergeCell ref="G1167:G1170"/>
    <mergeCell ref="H1180:H1182"/>
    <mergeCell ref="H1183:H1185"/>
    <mergeCell ref="B1200:B1202"/>
    <mergeCell ref="C1157:C1160"/>
    <mergeCell ref="D1157:D1160"/>
    <mergeCell ref="P1200:P1202"/>
    <mergeCell ref="Q1200:Q1202"/>
    <mergeCell ref="D1193:D1195"/>
    <mergeCell ref="E1193:E1195"/>
    <mergeCell ref="D1189:D1192"/>
    <mergeCell ref="C1167:C1170"/>
    <mergeCell ref="D1167:D1170"/>
    <mergeCell ref="C1171:C1173"/>
    <mergeCell ref="C1252:C1255"/>
    <mergeCell ref="P1157:P1160"/>
    <mergeCell ref="Q1157:Q1160"/>
    <mergeCell ref="J1198:J1199"/>
    <mergeCell ref="N1193:N1195"/>
    <mergeCell ref="B1193:B1195"/>
    <mergeCell ref="B1167:B1170"/>
    <mergeCell ref="B1171:B1173"/>
    <mergeCell ref="E1157:E1160"/>
    <mergeCell ref="C1222:C1223"/>
    <mergeCell ref="E1174:E1176"/>
    <mergeCell ref="F1174:F1176"/>
    <mergeCell ref="G1174:G1176"/>
    <mergeCell ref="H1174:H1176"/>
    <mergeCell ref="B1174:B1176"/>
    <mergeCell ref="C1174:C1176"/>
    <mergeCell ref="I1224:I1227"/>
    <mergeCell ref="N1224:N1227"/>
    <mergeCell ref="O1224:O1227"/>
    <mergeCell ref="P1224:P1227"/>
    <mergeCell ref="Q1224:Q1227"/>
    <mergeCell ref="E1234:E1236"/>
    <mergeCell ref="F1234:F1236"/>
    <mergeCell ref="G1193:G1195"/>
    <mergeCell ref="B1134:B1137"/>
    <mergeCell ref="F1252:F1255"/>
    <mergeCell ref="B1130:B1133"/>
    <mergeCell ref="C1130:C1133"/>
    <mergeCell ref="D1130:D1133"/>
    <mergeCell ref="D1154:D1156"/>
    <mergeCell ref="B1180:B1182"/>
    <mergeCell ref="C1180:C1182"/>
    <mergeCell ref="D1180:D1182"/>
    <mergeCell ref="B1183:B1185"/>
    <mergeCell ref="C1183:C1185"/>
    <mergeCell ref="D1183:D1185"/>
    <mergeCell ref="B1186:B1188"/>
    <mergeCell ref="Q1164:Q1166"/>
    <mergeCell ref="B1196:B1197"/>
    <mergeCell ref="C1196:C1197"/>
    <mergeCell ref="D1196:D1197"/>
    <mergeCell ref="E1196:E1197"/>
    <mergeCell ref="B1198:B1199"/>
    <mergeCell ref="C1198:C1199"/>
    <mergeCell ref="D1198:D1199"/>
    <mergeCell ref="P1180:P1182"/>
    <mergeCell ref="Q1180:Q1182"/>
    <mergeCell ref="O1138:O1140"/>
    <mergeCell ref="O1154:O1156"/>
    <mergeCell ref="P1154:P1156"/>
    <mergeCell ref="Q1154:Q1156"/>
    <mergeCell ref="K1198:K1199"/>
    <mergeCell ref="L1198:L1199"/>
    <mergeCell ref="M1198:M1199"/>
    <mergeCell ref="N1198:N1199"/>
    <mergeCell ref="O1198:O1199"/>
    <mergeCell ref="N1200:N1202"/>
    <mergeCell ref="O1200:O1202"/>
    <mergeCell ref="J1180:J1182"/>
    <mergeCell ref="K1180:K1182"/>
    <mergeCell ref="L1180:L1182"/>
    <mergeCell ref="C1151:C1153"/>
    <mergeCell ref="D1151:D1153"/>
    <mergeCell ref="C1154:C1156"/>
    <mergeCell ref="D1171:D1173"/>
    <mergeCell ref="E1212:E1214"/>
    <mergeCell ref="H1157:H1160"/>
    <mergeCell ref="C1209:C1211"/>
    <mergeCell ref="D1209:D1211"/>
    <mergeCell ref="E1218:E1221"/>
    <mergeCell ref="C1240:C1242"/>
    <mergeCell ref="C1193:C1195"/>
    <mergeCell ref="Q1196:Q1197"/>
    <mergeCell ref="D1222:D1223"/>
    <mergeCell ref="B1224:B1227"/>
    <mergeCell ref="C1224:C1227"/>
    <mergeCell ref="D1224:D1227"/>
    <mergeCell ref="C1161:C1163"/>
    <mergeCell ref="P1189:P1192"/>
    <mergeCell ref="P1193:P1195"/>
    <mergeCell ref="P1196:P1197"/>
    <mergeCell ref="C1189:C1192"/>
    <mergeCell ref="E1189:E1192"/>
    <mergeCell ref="N1151:N1153"/>
    <mergeCell ref="O1151:O1153"/>
    <mergeCell ref="P1151:P1153"/>
    <mergeCell ref="Q1151:Q1153"/>
    <mergeCell ref="B1320:B1322"/>
    <mergeCell ref="C1320:C1322"/>
    <mergeCell ref="D1320:D1322"/>
    <mergeCell ref="E1310:E1312"/>
    <mergeCell ref="F1310:F1312"/>
    <mergeCell ref="G1310:G1312"/>
    <mergeCell ref="I1310:I1312"/>
    <mergeCell ref="N1310:N1312"/>
    <mergeCell ref="E1313:E1315"/>
    <mergeCell ref="F1313:F1315"/>
    <mergeCell ref="G1313:G1315"/>
    <mergeCell ref="I1313:I1315"/>
    <mergeCell ref="N1313:N1315"/>
    <mergeCell ref="E1320:E1322"/>
    <mergeCell ref="F1320:F1322"/>
    <mergeCell ref="G1320:G1322"/>
    <mergeCell ref="I1320:I1322"/>
    <mergeCell ref="N1320:N1322"/>
    <mergeCell ref="E1316:E1319"/>
    <mergeCell ref="F1316:F1319"/>
    <mergeCell ref="G1316:G1319"/>
    <mergeCell ref="I1316:I1319"/>
    <mergeCell ref="N1316:N1319"/>
    <mergeCell ref="B1310:B1312"/>
    <mergeCell ref="C1310:C1312"/>
    <mergeCell ref="D1310:D1312"/>
    <mergeCell ref="B1313:B1315"/>
    <mergeCell ref="C1313:C1315"/>
    <mergeCell ref="S1310:S1312"/>
    <mergeCell ref="T1310:T1312"/>
    <mergeCell ref="U1310:U1312"/>
    <mergeCell ref="B1316:B1319"/>
    <mergeCell ref="C1316:C1319"/>
    <mergeCell ref="D1316:D1319"/>
    <mergeCell ref="S1320:S1322"/>
    <mergeCell ref="T1320:T1322"/>
    <mergeCell ref="U1320:U1322"/>
    <mergeCell ref="P1316:P1319"/>
    <mergeCell ref="O1320:O1322"/>
    <mergeCell ref="H1313:H1315"/>
    <mergeCell ref="H1316:H1319"/>
    <mergeCell ref="S1316:S1319"/>
    <mergeCell ref="T1316:T1319"/>
    <mergeCell ref="U1316:U1319"/>
    <mergeCell ref="Q1313:Q1315"/>
    <mergeCell ref="R1313:R1315"/>
    <mergeCell ref="S1313:S1315"/>
    <mergeCell ref="T1313:T1315"/>
    <mergeCell ref="U1313:U1315"/>
    <mergeCell ref="Q1310:Q1312"/>
    <mergeCell ref="R1310:R1312"/>
    <mergeCell ref="P1310:P1312"/>
    <mergeCell ref="P1313:P1315"/>
    <mergeCell ref="AJ1012:AJ1014"/>
    <mergeCell ref="X1012:X1014"/>
    <mergeCell ref="AF1044:AF1046"/>
    <mergeCell ref="AG1044:AG1046"/>
    <mergeCell ref="U1025:U1027"/>
    <mergeCell ref="V1025:V1027"/>
    <mergeCell ref="Y1025:Y1027"/>
    <mergeCell ref="AB1025:AB1027"/>
    <mergeCell ref="AD1025:AD1027"/>
    <mergeCell ref="D1313:D1315"/>
    <mergeCell ref="H1167:H1170"/>
    <mergeCell ref="R1108:R1111"/>
    <mergeCell ref="S1108:S1111"/>
    <mergeCell ref="T1108:T1111"/>
    <mergeCell ref="U1108:U1111"/>
    <mergeCell ref="Y1198:Y1199"/>
    <mergeCell ref="Z1198:Z1199"/>
    <mergeCell ref="AA1198:AA1199"/>
    <mergeCell ref="AB1198:AB1199"/>
    <mergeCell ref="AC1198:AC1199"/>
    <mergeCell ref="AD1198:AD1199"/>
    <mergeCell ref="AE1198:AE1199"/>
    <mergeCell ref="AF1198:AF1199"/>
    <mergeCell ref="AG1198:AG1199"/>
    <mergeCell ref="T1154:T1156"/>
    <mergeCell ref="AG1138:AG1140"/>
    <mergeCell ref="AE1167:AE1170"/>
    <mergeCell ref="AF1167:AF1170"/>
    <mergeCell ref="AG1167:AG1170"/>
    <mergeCell ref="H1134:H1137"/>
    <mergeCell ref="H1138:H1140"/>
    <mergeCell ref="H1141:H1143"/>
    <mergeCell ref="H1144:H1147"/>
    <mergeCell ref="H1151:H1153"/>
    <mergeCell ref="H1154:H1156"/>
    <mergeCell ref="H1108:H1111"/>
    <mergeCell ref="O1203:O1205"/>
    <mergeCell ref="P1203:P1205"/>
    <mergeCell ref="AD1091:AD1093"/>
    <mergeCell ref="AJ1025:AJ1027"/>
    <mergeCell ref="AJ1032:AJ1034"/>
    <mergeCell ref="AH1310:AH1312"/>
    <mergeCell ref="AI1310:AI1312"/>
    <mergeCell ref="AJ1310:AJ1312"/>
    <mergeCell ref="AH1313:AH1315"/>
    <mergeCell ref="AI1313:AI1315"/>
    <mergeCell ref="AJ1313:AJ1315"/>
    <mergeCell ref="H1222:H1223"/>
    <mergeCell ref="R1275:R1277"/>
    <mergeCell ref="D1252:D1254"/>
    <mergeCell ref="O1240:O1242"/>
    <mergeCell ref="AI1075:AI1077"/>
    <mergeCell ref="AH1072:AH1074"/>
    <mergeCell ref="P1035:P1037"/>
    <mergeCell ref="Q1035:Q1037"/>
    <mergeCell ref="R1035:R1037"/>
    <mergeCell ref="P1069:P1071"/>
    <mergeCell ref="I1164:I1166"/>
    <mergeCell ref="N1164:N1166"/>
    <mergeCell ref="O1164:O1166"/>
    <mergeCell ref="P1164:P1166"/>
    <mergeCell ref="I1157:I1160"/>
    <mergeCell ref="N1157:N1160"/>
    <mergeCell ref="O1157:O1160"/>
    <mergeCell ref="AJ1009:AJ1011"/>
    <mergeCell ref="AJ1035:AJ1037"/>
    <mergeCell ref="AJ1038:AJ1040"/>
    <mergeCell ref="AJ1041:AJ1043"/>
    <mergeCell ref="AJ1044:AJ1046"/>
    <mergeCell ref="AF1057:AF1059"/>
    <mergeCell ref="T1025:T1027"/>
    <mergeCell ref="Y1038:Y1040"/>
    <mergeCell ref="AB1038:AB1040"/>
    <mergeCell ref="Y1041:Y1043"/>
    <mergeCell ref="AB1041:AB1043"/>
    <mergeCell ref="AB1044:AB1046"/>
    <mergeCell ref="Y1044:Y1046"/>
    <mergeCell ref="V1044:V1046"/>
    <mergeCell ref="U1044:U1046"/>
    <mergeCell ref="X1028:X1031"/>
    <mergeCell ref="Y1028:Y1031"/>
    <mergeCell ref="Z1028:Z1031"/>
    <mergeCell ref="U1072:U1074"/>
    <mergeCell ref="W1072:W1074"/>
    <mergeCell ref="X1072:X1074"/>
    <mergeCell ref="V1094:V1095"/>
    <mergeCell ref="V1096:V1097"/>
    <mergeCell ref="T1078:T1081"/>
    <mergeCell ref="U1078:U1081"/>
    <mergeCell ref="AC1072:AC1074"/>
    <mergeCell ref="AD1072:AD1074"/>
    <mergeCell ref="AE1072:AE1074"/>
    <mergeCell ref="AE1069:AE1071"/>
    <mergeCell ref="AF1069:AF1071"/>
    <mergeCell ref="AE1096:AE1097"/>
    <mergeCell ref="AF1096:AF1097"/>
    <mergeCell ref="Z1072:Z1074"/>
    <mergeCell ref="AA1072:AA1074"/>
    <mergeCell ref="AJ1075:AJ1077"/>
    <mergeCell ref="AG1078:AG1081"/>
    <mergeCell ref="X1075:X1077"/>
    <mergeCell ref="AH1078:AH1081"/>
    <mergeCell ref="AI1078:AI1081"/>
    <mergeCell ref="AC1075:AC1077"/>
    <mergeCell ref="W1075:W1077"/>
    <mergeCell ref="AJ1096:AJ1097"/>
    <mergeCell ref="AE1078:AE1081"/>
    <mergeCell ref="AA1041:AA1043"/>
    <mergeCell ref="AC1041:AC1043"/>
    <mergeCell ref="AE1012:AE1014"/>
    <mergeCell ref="AF1012:AF1014"/>
    <mergeCell ref="AG1012:AG1014"/>
    <mergeCell ref="AH1012:AH1014"/>
    <mergeCell ref="AG1009:AG1011"/>
    <mergeCell ref="AH1009:AH1011"/>
    <mergeCell ref="AI1012:AI1014"/>
    <mergeCell ref="AI1009:AI1011"/>
    <mergeCell ref="AD1094:AD1095"/>
    <mergeCell ref="AJ1078:AJ1081"/>
    <mergeCell ref="AG1091:AG1093"/>
    <mergeCell ref="V1041:V1043"/>
    <mergeCell ref="T1041:T1043"/>
    <mergeCell ref="T1044:T1046"/>
    <mergeCell ref="AD1012:AD1014"/>
    <mergeCell ref="AG1018:AG1020"/>
    <mergeCell ref="AH1018:AH1020"/>
    <mergeCell ref="AH1041:AH1043"/>
    <mergeCell ref="AF1018:AF1020"/>
    <mergeCell ref="T1012:T1014"/>
    <mergeCell ref="U1167:U1170"/>
    <mergeCell ref="V1167:V1170"/>
    <mergeCell ref="W1167:W1170"/>
    <mergeCell ref="N1118:N1120"/>
    <mergeCell ref="O1118:O1120"/>
    <mergeCell ref="P1118:P1120"/>
    <mergeCell ref="Q1118:Q1120"/>
    <mergeCell ref="R1118:R1120"/>
    <mergeCell ref="S1118:S1120"/>
    <mergeCell ref="T1118:T1120"/>
    <mergeCell ref="U1118:U1120"/>
    <mergeCell ref="V1118:V1120"/>
    <mergeCell ref="Y1069:Y1071"/>
    <mergeCell ref="AG1072:AG1074"/>
    <mergeCell ref="AC1051:AC1053"/>
    <mergeCell ref="AD1051:AD1053"/>
    <mergeCell ref="AE1051:AE1053"/>
    <mergeCell ref="AH1098:AH1101"/>
    <mergeCell ref="Z1138:Z1140"/>
    <mergeCell ref="Z1096:Z1097"/>
    <mergeCell ref="AA1096:AA1097"/>
    <mergeCell ref="AB1138:AB1140"/>
    <mergeCell ref="AD1130:AD1133"/>
    <mergeCell ref="AE1130:AE1133"/>
    <mergeCell ref="AF1130:AF1133"/>
    <mergeCell ref="AF1112:AF1114"/>
    <mergeCell ref="AF1118:AF1120"/>
    <mergeCell ref="T1148:T1150"/>
    <mergeCell ref="U1148:U1150"/>
    <mergeCell ref="V1148:V1150"/>
    <mergeCell ref="W1161:W1163"/>
    <mergeCell ref="X1161:X1163"/>
    <mergeCell ref="Y1161:Y1163"/>
    <mergeCell ref="T1167:T1170"/>
    <mergeCell ref="AA1078:AA1081"/>
    <mergeCell ref="AC1078:AC1081"/>
    <mergeCell ref="AD1078:AD1081"/>
    <mergeCell ref="R1096:R1097"/>
    <mergeCell ref="U1098:U1101"/>
    <mergeCell ref="Y1091:Y1093"/>
    <mergeCell ref="AB1098:AB1101"/>
    <mergeCell ref="R1154:R1156"/>
    <mergeCell ref="X1054:X1056"/>
    <mergeCell ref="R1098:R1101"/>
    <mergeCell ref="AA1098:AA1101"/>
    <mergeCell ref="AF1078:AF1081"/>
    <mergeCell ref="AE1075:AE1077"/>
    <mergeCell ref="V1032:V1034"/>
    <mergeCell ref="Y1032:Y1034"/>
    <mergeCell ref="AC1012:AC1014"/>
    <mergeCell ref="W1012:W1014"/>
    <mergeCell ref="AD1121:AD1123"/>
    <mergeCell ref="AH1038:AH1040"/>
    <mergeCell ref="AF1075:AF1077"/>
    <mergeCell ref="AF1072:AF1074"/>
    <mergeCell ref="R1075:R1077"/>
    <mergeCell ref="R1051:R1053"/>
    <mergeCell ref="S1051:S1053"/>
    <mergeCell ref="Q1105:Q1107"/>
    <mergeCell ref="AA1035:AA1037"/>
    <mergeCell ref="AF1035:AF1037"/>
    <mergeCell ref="AG1035:AG1037"/>
    <mergeCell ref="N1161:N1163"/>
    <mergeCell ref="AB875:AB877"/>
    <mergeCell ref="AE900:AE903"/>
    <mergeCell ref="AF900:AF903"/>
    <mergeCell ref="AG900:AG903"/>
    <mergeCell ref="AB976:AB978"/>
    <mergeCell ref="AC976:AC978"/>
    <mergeCell ref="AJ872:AJ874"/>
    <mergeCell ref="AG846:AG848"/>
    <mergeCell ref="AJ885:AJ887"/>
    <mergeCell ref="AG885:AG887"/>
    <mergeCell ref="AH885:AH887"/>
    <mergeCell ref="X957:X959"/>
    <mergeCell ref="X960:X963"/>
    <mergeCell ref="X964:X966"/>
    <mergeCell ref="Z885:Z887"/>
    <mergeCell ref="AA885:AA887"/>
    <mergeCell ref="AG869:AG871"/>
    <mergeCell ref="AH869:AH871"/>
    <mergeCell ref="AI885:AI887"/>
    <mergeCell ref="AG904:AG907"/>
    <mergeCell ref="AH904:AH907"/>
    <mergeCell ref="AI904:AI907"/>
    <mergeCell ref="AJ904:AJ907"/>
    <mergeCell ref="AI882:AI884"/>
    <mergeCell ref="AJ982:AJ984"/>
    <mergeCell ref="AJ979:AJ981"/>
    <mergeCell ref="AJ976:AJ978"/>
    <mergeCell ref="AJ973:AJ975"/>
    <mergeCell ref="AJ970:AJ972"/>
    <mergeCell ref="AJ967:AJ969"/>
    <mergeCell ref="AE967:AE969"/>
    <mergeCell ref="AF967:AF969"/>
    <mergeCell ref="AE970:AE972"/>
    <mergeCell ref="AF970:AF972"/>
    <mergeCell ref="AE973:AE975"/>
    <mergeCell ref="AF973:AF975"/>
    <mergeCell ref="Z976:Z978"/>
    <mergeCell ref="AA976:AA978"/>
    <mergeCell ref="Z979:Z981"/>
    <mergeCell ref="AA979:AA981"/>
    <mergeCell ref="Z982:Z984"/>
    <mergeCell ref="AA982:AA984"/>
    <mergeCell ref="AB967:AB969"/>
    <mergeCell ref="AJ897:AJ899"/>
    <mergeCell ref="Z897:Z899"/>
    <mergeCell ref="AF941:AF943"/>
    <mergeCell ref="AG941:AG943"/>
    <mergeCell ref="AI897:AI899"/>
    <mergeCell ref="AG973:AG975"/>
    <mergeCell ref="AA957:AA959"/>
    <mergeCell ref="AE976:AE978"/>
    <mergeCell ref="AF976:AF978"/>
    <mergeCell ref="AI954:AI956"/>
    <mergeCell ref="AH957:AH959"/>
    <mergeCell ref="AJ875:AJ877"/>
    <mergeCell ref="AJ853:AJ855"/>
    <mergeCell ref="AJ846:AJ848"/>
    <mergeCell ref="AJ863:AJ865"/>
    <mergeCell ref="AJ866:AJ868"/>
    <mergeCell ref="AJ900:AJ903"/>
    <mergeCell ref="AI922:AI924"/>
    <mergeCell ref="AJ922:AJ924"/>
    <mergeCell ref="Z866:Z868"/>
    <mergeCell ref="Y928:Y930"/>
    <mergeCell ref="R931:R934"/>
    <mergeCell ref="S931:S934"/>
    <mergeCell ref="T931:T934"/>
    <mergeCell ref="U931:U934"/>
    <mergeCell ref="X928:X930"/>
    <mergeCell ref="Y931:Y934"/>
    <mergeCell ref="AJ996:AJ998"/>
    <mergeCell ref="AF993:AF995"/>
    <mergeCell ref="AJ928:AJ930"/>
    <mergeCell ref="AI916:AI918"/>
    <mergeCell ref="AJ882:AJ884"/>
    <mergeCell ref="AJ869:AJ871"/>
    <mergeCell ref="AI872:AI874"/>
    <mergeCell ref="AF925:AF927"/>
    <mergeCell ref="Z912:Z915"/>
    <mergeCell ref="AA912:AA915"/>
    <mergeCell ref="Z922:Z924"/>
    <mergeCell ref="AH925:AH927"/>
    <mergeCell ref="AI925:AI927"/>
    <mergeCell ref="AJ925:AJ927"/>
    <mergeCell ref="AG912:AG915"/>
    <mergeCell ref="AI894:AI896"/>
    <mergeCell ref="AJ894:AJ896"/>
    <mergeCell ref="Z891:Z893"/>
    <mergeCell ref="AD894:AD896"/>
    <mergeCell ref="AC894:AC896"/>
    <mergeCell ref="AH875:AH877"/>
    <mergeCell ref="AG908:AG911"/>
    <mergeCell ref="AC928:AC930"/>
    <mergeCell ref="AD928:AD930"/>
    <mergeCell ref="AE928:AE930"/>
    <mergeCell ref="Z904:Z907"/>
    <mergeCell ref="AA904:AA907"/>
    <mergeCell ref="AD916:AD918"/>
    <mergeCell ref="AE916:AE918"/>
    <mergeCell ref="AJ919:AJ921"/>
    <mergeCell ref="AC925:AC927"/>
    <mergeCell ref="AD925:AD927"/>
    <mergeCell ref="AF922:AF924"/>
    <mergeCell ref="AG922:AG924"/>
    <mergeCell ref="Z916:Z918"/>
    <mergeCell ref="AA916:AA918"/>
    <mergeCell ref="AF928:AF930"/>
    <mergeCell ref="AG928:AG930"/>
    <mergeCell ref="AI869:AI871"/>
    <mergeCell ref="Z872:Z874"/>
    <mergeCell ref="AD888:AD890"/>
    <mergeCell ref="Z894:Z896"/>
    <mergeCell ref="AA894:AA896"/>
    <mergeCell ref="AB894:AB896"/>
    <mergeCell ref="AH928:AH930"/>
    <mergeCell ref="AI928:AI930"/>
    <mergeCell ref="AG891:AG893"/>
    <mergeCell ref="AH891:AH893"/>
    <mergeCell ref="AI891:AI893"/>
    <mergeCell ref="AH882:AH884"/>
    <mergeCell ref="AF885:AF887"/>
    <mergeCell ref="AE875:AE877"/>
    <mergeCell ref="AE885:AE887"/>
    <mergeCell ref="AE904:AE907"/>
    <mergeCell ref="AF891:AF893"/>
    <mergeCell ref="AH878:AH881"/>
    <mergeCell ref="AI878:AI881"/>
    <mergeCell ref="AF904:AF907"/>
    <mergeCell ref="V897:V899"/>
    <mergeCell ref="U900:U903"/>
    <mergeCell ref="V900:V903"/>
    <mergeCell ref="W900:W903"/>
    <mergeCell ref="X900:X903"/>
    <mergeCell ref="U894:U896"/>
    <mergeCell ref="AI944:AI946"/>
    <mergeCell ref="AG919:AG921"/>
    <mergeCell ref="AH919:AH921"/>
    <mergeCell ref="AI919:AI921"/>
    <mergeCell ref="AH935:AH937"/>
    <mergeCell ref="AH944:AH946"/>
    <mergeCell ref="AH897:AH899"/>
    <mergeCell ref="AA922:AA924"/>
    <mergeCell ref="P908:P911"/>
    <mergeCell ref="Q908:Q911"/>
    <mergeCell ref="R908:R911"/>
    <mergeCell ref="S908:S911"/>
    <mergeCell ref="U935:U937"/>
    <mergeCell ref="AE919:AE921"/>
    <mergeCell ref="AF919:AF921"/>
    <mergeCell ref="AE922:AE924"/>
    <mergeCell ref="AB885:AB887"/>
    <mergeCell ref="AC885:AC887"/>
    <mergeCell ref="AE894:AE896"/>
    <mergeCell ref="AF894:AF896"/>
    <mergeCell ref="R853:R855"/>
    <mergeCell ref="S853:S855"/>
    <mergeCell ref="T853:T855"/>
    <mergeCell ref="U853:U855"/>
    <mergeCell ref="V853:V855"/>
    <mergeCell ref="W853:W855"/>
    <mergeCell ref="X853:X855"/>
    <mergeCell ref="Y853:Y855"/>
    <mergeCell ref="Z853:Z855"/>
    <mergeCell ref="AA853:AA855"/>
    <mergeCell ref="AB853:AB855"/>
    <mergeCell ref="AE925:AE927"/>
    <mergeCell ref="AB888:AB890"/>
    <mergeCell ref="AC888:AC890"/>
    <mergeCell ref="V863:V865"/>
    <mergeCell ref="W872:W874"/>
    <mergeCell ref="P859:P862"/>
    <mergeCell ref="P866:P868"/>
    <mergeCell ref="Q866:Q868"/>
    <mergeCell ref="R866:R868"/>
    <mergeCell ref="S866:S868"/>
    <mergeCell ref="AA872:AA874"/>
    <mergeCell ref="AD912:AD915"/>
    <mergeCell ref="Y908:Y911"/>
    <mergeCell ref="V904:V907"/>
    <mergeCell ref="X897:X899"/>
    <mergeCell ref="AA866:AA868"/>
    <mergeCell ref="AB866:AB868"/>
    <mergeCell ref="AB908:AB911"/>
    <mergeCell ref="AC908:AC911"/>
    <mergeCell ref="AD908:AD911"/>
    <mergeCell ref="AE938:AE940"/>
    <mergeCell ref="AF938:AF940"/>
    <mergeCell ref="Y938:Y940"/>
    <mergeCell ref="AB904:AB907"/>
    <mergeCell ref="AF882:AF884"/>
    <mergeCell ref="AC866:AC868"/>
    <mergeCell ref="T925:T927"/>
    <mergeCell ref="I982:I984"/>
    <mergeCell ref="N999:N1001"/>
    <mergeCell ref="V999:V1001"/>
    <mergeCell ref="W999:W1001"/>
    <mergeCell ref="D1060:D1062"/>
    <mergeCell ref="S1006:S1008"/>
    <mergeCell ref="T1006:T1008"/>
    <mergeCell ref="N989:N992"/>
    <mergeCell ref="O989:O992"/>
    <mergeCell ref="P989:P992"/>
    <mergeCell ref="Q989:Q992"/>
    <mergeCell ref="R989:R992"/>
    <mergeCell ref="S989:S992"/>
    <mergeCell ref="H1041:H1043"/>
    <mergeCell ref="H1044:H1046"/>
    <mergeCell ref="H1057:H1059"/>
    <mergeCell ref="H1060:H1062"/>
    <mergeCell ref="E1057:E1059"/>
    <mergeCell ref="Q985:Q988"/>
    <mergeCell ref="R985:R988"/>
    <mergeCell ref="E982:E984"/>
    <mergeCell ref="F982:F984"/>
    <mergeCell ref="E985:E988"/>
    <mergeCell ref="F985:F988"/>
    <mergeCell ref="G985:G988"/>
    <mergeCell ref="H985:H988"/>
    <mergeCell ref="I985:I988"/>
    <mergeCell ref="H982:H984"/>
    <mergeCell ref="D1015:D1017"/>
    <mergeCell ref="E1015:E1017"/>
    <mergeCell ref="F1015:F1017"/>
    <mergeCell ref="G1015:G1017"/>
    <mergeCell ref="U1041:U1043"/>
    <mergeCell ref="R1025:R1027"/>
    <mergeCell ref="S1044:S1046"/>
    <mergeCell ref="P1028:P1031"/>
    <mergeCell ref="Q1028:Q1031"/>
    <mergeCell ref="G999:G1001"/>
    <mergeCell ref="H999:H1001"/>
    <mergeCell ref="Q999:Q1001"/>
    <mergeCell ref="I1006:I1008"/>
    <mergeCell ref="V985:V988"/>
    <mergeCell ref="R993:R995"/>
    <mergeCell ref="O999:O1001"/>
    <mergeCell ref="I1021:I1024"/>
    <mergeCell ref="N1021:N1024"/>
    <mergeCell ref="O1021:O1024"/>
    <mergeCell ref="P1021:P1024"/>
    <mergeCell ref="Q1021:Q1024"/>
    <mergeCell ref="R1032:R1034"/>
    <mergeCell ref="S1032:S1034"/>
    <mergeCell ref="V1009:V1011"/>
    <mergeCell ref="P982:P984"/>
    <mergeCell ref="Q982:Q984"/>
    <mergeCell ref="R982:R984"/>
    <mergeCell ref="D1051:D1053"/>
    <mergeCell ref="E1051:E1053"/>
    <mergeCell ref="F1051:F1053"/>
    <mergeCell ref="G1051:G1053"/>
    <mergeCell ref="G1047:G1050"/>
    <mergeCell ref="H1047:H1050"/>
    <mergeCell ref="I1047:I1050"/>
    <mergeCell ref="N1047:N1050"/>
    <mergeCell ref="O1047:O1050"/>
    <mergeCell ref="F1028:F1031"/>
    <mergeCell ref="F1032:F1034"/>
    <mergeCell ref="G1032:G1034"/>
    <mergeCell ref="C1035:C1037"/>
    <mergeCell ref="D1035:D1037"/>
    <mergeCell ref="B1012:B1014"/>
    <mergeCell ref="C1012:C1014"/>
    <mergeCell ref="D1012:D1014"/>
    <mergeCell ref="E1012:E1014"/>
    <mergeCell ref="F1012:F1014"/>
    <mergeCell ref="G1012:G1014"/>
    <mergeCell ref="T985:T988"/>
    <mergeCell ref="U985:U988"/>
    <mergeCell ref="U1009:U1011"/>
    <mergeCell ref="Q1012:Q1014"/>
    <mergeCell ref="T1009:T1011"/>
    <mergeCell ref="F1038:F1040"/>
    <mergeCell ref="G1038:G1040"/>
    <mergeCell ref="B993:B995"/>
    <mergeCell ref="C993:C995"/>
    <mergeCell ref="B985:B988"/>
    <mergeCell ref="C985:C988"/>
    <mergeCell ref="D985:D988"/>
    <mergeCell ref="P1051:P1053"/>
    <mergeCell ref="Q1051:Q1053"/>
    <mergeCell ref="F1035:F1037"/>
    <mergeCell ref="G1035:G1037"/>
    <mergeCell ref="E1038:E1040"/>
    <mergeCell ref="B1021:B1024"/>
    <mergeCell ref="H1015:H1017"/>
    <mergeCell ref="I1015:I1017"/>
    <mergeCell ref="N1015:N1017"/>
    <mergeCell ref="O1015:O1017"/>
    <mergeCell ref="G1044:G1046"/>
    <mergeCell ref="I1044:I1046"/>
    <mergeCell ref="U989:U992"/>
    <mergeCell ref="S1009:S1011"/>
    <mergeCell ref="T989:T992"/>
    <mergeCell ref="B1006:B1008"/>
    <mergeCell ref="C1006:C1008"/>
    <mergeCell ref="D1006:D1008"/>
    <mergeCell ref="E1006:E1008"/>
    <mergeCell ref="F1006:F1008"/>
    <mergeCell ref="G1006:G1008"/>
    <mergeCell ref="H1006:H1008"/>
    <mergeCell ref="B999:B1001"/>
    <mergeCell ref="C999:C1001"/>
    <mergeCell ref="D999:D1001"/>
    <mergeCell ref="D993:D995"/>
    <mergeCell ref="E993:E995"/>
    <mergeCell ref="B1009:B1011"/>
    <mergeCell ref="C1009:C1011"/>
    <mergeCell ref="D1009:D1011"/>
    <mergeCell ref="E1009:E1011"/>
    <mergeCell ref="F1009:F1011"/>
    <mergeCell ref="G1009:G1011"/>
    <mergeCell ref="H1009:H1011"/>
    <mergeCell ref="E999:E1001"/>
    <mergeCell ref="F999:F1001"/>
    <mergeCell ref="B1002:B1005"/>
    <mergeCell ref="F996:F998"/>
    <mergeCell ref="B996:B998"/>
    <mergeCell ref="I1041:I1043"/>
    <mergeCell ref="B1041:B1043"/>
    <mergeCell ref="B1044:B1046"/>
    <mergeCell ref="C1041:C1043"/>
    <mergeCell ref="C1044:C1046"/>
    <mergeCell ref="O1032:O1034"/>
    <mergeCell ref="N1035:N1037"/>
    <mergeCell ref="O1035:O1037"/>
    <mergeCell ref="N1038:N1040"/>
    <mergeCell ref="O1038:O1040"/>
    <mergeCell ref="N1041:N1043"/>
    <mergeCell ref="O1041:O1043"/>
    <mergeCell ref="N1044:N1046"/>
    <mergeCell ref="O1044:O1046"/>
    <mergeCell ref="P1025:P1027"/>
    <mergeCell ref="Q1025:Q1027"/>
    <mergeCell ref="P1044:P1046"/>
    <mergeCell ref="Q1044:Q1046"/>
    <mergeCell ref="S1025:S1027"/>
    <mergeCell ref="P1032:P1034"/>
    <mergeCell ref="Q1032:Q1034"/>
    <mergeCell ref="C1078:C1081"/>
    <mergeCell ref="V1038:V1040"/>
    <mergeCell ref="U1028:U1031"/>
    <mergeCell ref="U1069:U1071"/>
    <mergeCell ref="W1069:W1071"/>
    <mergeCell ref="X1069:X1071"/>
    <mergeCell ref="V1069:V1071"/>
    <mergeCell ref="C1067:C1068"/>
    <mergeCell ref="D1067:D1068"/>
    <mergeCell ref="E1067:E1068"/>
    <mergeCell ref="E1063:E1066"/>
    <mergeCell ref="E1060:E1062"/>
    <mergeCell ref="E1035:E1037"/>
    <mergeCell ref="B1054:B1056"/>
    <mergeCell ref="C1054:C1056"/>
    <mergeCell ref="D1054:D1056"/>
    <mergeCell ref="B1051:B1053"/>
    <mergeCell ref="C1051:C1053"/>
    <mergeCell ref="D1025:D1027"/>
    <mergeCell ref="E1025:E1027"/>
    <mergeCell ref="F1025:F1027"/>
    <mergeCell ref="I1025:I1027"/>
    <mergeCell ref="I1028:I1031"/>
    <mergeCell ref="I1032:I1034"/>
    <mergeCell ref="I1035:I1037"/>
    <mergeCell ref="I1038:I1040"/>
    <mergeCell ref="D1041:D1043"/>
    <mergeCell ref="E1041:E1043"/>
    <mergeCell ref="F1041:F1043"/>
    <mergeCell ref="G1041:G1043"/>
    <mergeCell ref="D1044:D1046"/>
    <mergeCell ref="E1044:E1046"/>
    <mergeCell ref="F1044:F1046"/>
    <mergeCell ref="B1047:B1050"/>
    <mergeCell ref="C1047:C1050"/>
    <mergeCell ref="D1047:D1050"/>
    <mergeCell ref="E1047:E1050"/>
    <mergeCell ref="F1047:F1050"/>
    <mergeCell ref="P1047:P1050"/>
    <mergeCell ref="G1025:G1027"/>
    <mergeCell ref="C1028:C1031"/>
    <mergeCell ref="D1028:D1031"/>
    <mergeCell ref="E1028:E1031"/>
    <mergeCell ref="W1038:W1040"/>
    <mergeCell ref="X1038:X1040"/>
    <mergeCell ref="B938:B940"/>
    <mergeCell ref="C938:C940"/>
    <mergeCell ref="D938:D940"/>
    <mergeCell ref="B1072:B1074"/>
    <mergeCell ref="B1075:B1077"/>
    <mergeCell ref="G1078:G1081"/>
    <mergeCell ref="B1057:B1059"/>
    <mergeCell ref="C1057:C1059"/>
    <mergeCell ref="D1057:D1059"/>
    <mergeCell ref="B1060:B1062"/>
    <mergeCell ref="C1060:C1062"/>
    <mergeCell ref="H1025:H1027"/>
    <mergeCell ref="H1028:H1031"/>
    <mergeCell ref="H1032:H1034"/>
    <mergeCell ref="H1035:H1037"/>
    <mergeCell ref="H1038:H1040"/>
    <mergeCell ref="C1038:C1040"/>
    <mergeCell ref="D1038:D1040"/>
    <mergeCell ref="O1069:O1071"/>
    <mergeCell ref="N1069:N1071"/>
    <mergeCell ref="B1035:B1037"/>
    <mergeCell ref="B1038:B1040"/>
    <mergeCell ref="C1025:C1027"/>
    <mergeCell ref="D944:D946"/>
    <mergeCell ref="E944:E946"/>
    <mergeCell ref="I989:I992"/>
    <mergeCell ref="E1078:E1081"/>
    <mergeCell ref="C1069:C1071"/>
    <mergeCell ref="H1012:H1014"/>
    <mergeCell ref="I1012:I1014"/>
    <mergeCell ref="N1012:N1014"/>
    <mergeCell ref="O1012:O1014"/>
    <mergeCell ref="P1012:P1014"/>
    <mergeCell ref="B947:B950"/>
    <mergeCell ref="C947:C950"/>
    <mergeCell ref="D947:D950"/>
    <mergeCell ref="B951:B953"/>
    <mergeCell ref="C951:C953"/>
    <mergeCell ref="D951:D953"/>
    <mergeCell ref="I957:I959"/>
    <mergeCell ref="I960:I963"/>
    <mergeCell ref="I964:I966"/>
    <mergeCell ref="I970:I972"/>
    <mergeCell ref="H957:H959"/>
    <mergeCell ref="H960:H963"/>
    <mergeCell ref="H964:H966"/>
    <mergeCell ref="H967:H969"/>
    <mergeCell ref="C967:C969"/>
    <mergeCell ref="O960:O963"/>
    <mergeCell ref="O979:O981"/>
    <mergeCell ref="N982:N984"/>
    <mergeCell ref="O982:O984"/>
    <mergeCell ref="G982:G984"/>
    <mergeCell ref="B1032:B1034"/>
    <mergeCell ref="N985:N988"/>
    <mergeCell ref="O985:O988"/>
    <mergeCell ref="P985:P988"/>
    <mergeCell ref="G1028:G1031"/>
    <mergeCell ref="C1032:C1034"/>
    <mergeCell ref="D1032:D1034"/>
    <mergeCell ref="E1032:E1034"/>
    <mergeCell ref="B982:B984"/>
    <mergeCell ref="C982:C984"/>
    <mergeCell ref="D982:D984"/>
    <mergeCell ref="B916:B918"/>
    <mergeCell ref="C916:C918"/>
    <mergeCell ref="D916:D918"/>
    <mergeCell ref="E916:E918"/>
    <mergeCell ref="F916:F918"/>
    <mergeCell ref="G916:G918"/>
    <mergeCell ref="T900:T903"/>
    <mergeCell ref="O935:O937"/>
    <mergeCell ref="P935:P937"/>
    <mergeCell ref="Q935:Q937"/>
    <mergeCell ref="R935:R937"/>
    <mergeCell ref="S935:S937"/>
    <mergeCell ref="T935:T937"/>
    <mergeCell ref="Q931:Q934"/>
    <mergeCell ref="D894:D896"/>
    <mergeCell ref="H904:H907"/>
    <mergeCell ref="I904:I907"/>
    <mergeCell ref="O897:O899"/>
    <mergeCell ref="W912:W915"/>
    <mergeCell ref="N925:N927"/>
    <mergeCell ref="O925:O927"/>
    <mergeCell ref="P925:P927"/>
    <mergeCell ref="B944:B946"/>
    <mergeCell ref="C944:C946"/>
    <mergeCell ref="Q967:Q969"/>
    <mergeCell ref="P970:P972"/>
    <mergeCell ref="P973:P975"/>
    <mergeCell ref="Q973:Q975"/>
    <mergeCell ref="P976:P978"/>
    <mergeCell ref="F944:F946"/>
    <mergeCell ref="N964:N966"/>
    <mergeCell ref="O964:O966"/>
    <mergeCell ref="N967:N969"/>
    <mergeCell ref="O967:O969"/>
    <mergeCell ref="N970:N972"/>
    <mergeCell ref="B925:B927"/>
    <mergeCell ref="C925:C927"/>
    <mergeCell ref="D925:D927"/>
    <mergeCell ref="E925:E927"/>
    <mergeCell ref="C970:C972"/>
    <mergeCell ref="D970:D972"/>
    <mergeCell ref="E970:E972"/>
    <mergeCell ref="F970:F972"/>
    <mergeCell ref="E941:E943"/>
    <mergeCell ref="H941:H943"/>
    <mergeCell ref="I941:I943"/>
    <mergeCell ref="N941:N943"/>
    <mergeCell ref="O941:O943"/>
    <mergeCell ref="P960:P963"/>
    <mergeCell ref="Q960:Q963"/>
    <mergeCell ref="B935:B937"/>
    <mergeCell ref="C935:C937"/>
    <mergeCell ref="D935:D937"/>
    <mergeCell ref="P967:P969"/>
    <mergeCell ref="G967:G969"/>
    <mergeCell ref="G935:G937"/>
    <mergeCell ref="H935:H937"/>
    <mergeCell ref="I935:I937"/>
    <mergeCell ref="N935:N937"/>
    <mergeCell ref="E938:E940"/>
    <mergeCell ref="F938:F940"/>
    <mergeCell ref="N938:N940"/>
    <mergeCell ref="B928:B930"/>
    <mergeCell ref="C928:C930"/>
    <mergeCell ref="B897:B899"/>
    <mergeCell ref="N904:N907"/>
    <mergeCell ref="C897:C899"/>
    <mergeCell ref="D897:D899"/>
    <mergeCell ref="O904:O907"/>
    <mergeCell ref="P904:P907"/>
    <mergeCell ref="Q904:Q907"/>
    <mergeCell ref="R904:R907"/>
    <mergeCell ref="S904:S907"/>
    <mergeCell ref="T904:T907"/>
    <mergeCell ref="U904:U907"/>
    <mergeCell ref="B875:B877"/>
    <mergeCell ref="C875:C877"/>
    <mergeCell ref="D875:D877"/>
    <mergeCell ref="E875:E877"/>
    <mergeCell ref="F875:F877"/>
    <mergeCell ref="G875:G877"/>
    <mergeCell ref="F900:F903"/>
    <mergeCell ref="G900:G903"/>
    <mergeCell ref="C894:C896"/>
    <mergeCell ref="H900:H903"/>
    <mergeCell ref="I900:I903"/>
    <mergeCell ref="N900:N903"/>
    <mergeCell ref="O900:O903"/>
    <mergeCell ref="P900:P903"/>
    <mergeCell ref="Q900:Q903"/>
    <mergeCell ref="E919:E921"/>
    <mergeCell ref="Y922:Y924"/>
    <mergeCell ref="B1025:B1027"/>
    <mergeCell ref="B1028:B1031"/>
    <mergeCell ref="N1032:N1034"/>
    <mergeCell ref="Y941:Y943"/>
    <mergeCell ref="G908:G911"/>
    <mergeCell ref="H908:H911"/>
    <mergeCell ref="I908:I911"/>
    <mergeCell ref="N908:N911"/>
    <mergeCell ref="O908:O911"/>
    <mergeCell ref="U912:U915"/>
    <mergeCell ref="F912:F915"/>
    <mergeCell ref="V912:V915"/>
    <mergeCell ref="V894:V896"/>
    <mergeCell ref="W894:W896"/>
    <mergeCell ref="X894:X896"/>
    <mergeCell ref="Y894:Y896"/>
    <mergeCell ref="X908:X911"/>
    <mergeCell ref="T967:T969"/>
    <mergeCell ref="U967:U969"/>
    <mergeCell ref="V967:V969"/>
    <mergeCell ref="N1025:N1027"/>
    <mergeCell ref="B894:B896"/>
    <mergeCell ref="B908:B911"/>
    <mergeCell ref="C908:C911"/>
    <mergeCell ref="D908:D911"/>
    <mergeCell ref="E908:E911"/>
    <mergeCell ref="Y897:Y899"/>
    <mergeCell ref="H938:H940"/>
    <mergeCell ref="G938:G940"/>
    <mergeCell ref="I938:I940"/>
    <mergeCell ref="O938:O940"/>
    <mergeCell ref="P938:P940"/>
    <mergeCell ref="Q938:Q940"/>
    <mergeCell ref="O928:O930"/>
    <mergeCell ref="I928:I930"/>
    <mergeCell ref="N928:N930"/>
    <mergeCell ref="AJ891:AJ893"/>
    <mergeCell ref="N885:N887"/>
    <mergeCell ref="O885:O887"/>
    <mergeCell ref="P885:P887"/>
    <mergeCell ref="Q894:Q896"/>
    <mergeCell ref="R894:R896"/>
    <mergeCell ref="S894:S896"/>
    <mergeCell ref="T894:T896"/>
    <mergeCell ref="AE888:AE890"/>
    <mergeCell ref="E894:E896"/>
    <mergeCell ref="F894:F896"/>
    <mergeCell ref="G894:G896"/>
    <mergeCell ref="H894:H896"/>
    <mergeCell ref="I894:I896"/>
    <mergeCell ref="Y900:Y903"/>
    <mergeCell ref="Z888:Z890"/>
    <mergeCell ref="AB897:AB899"/>
    <mergeCell ref="AI941:AI943"/>
    <mergeCell ref="AJ941:AJ943"/>
    <mergeCell ref="AH922:AH924"/>
    <mergeCell ref="AH941:AH943"/>
    <mergeCell ref="AG925:AG927"/>
    <mergeCell ref="AI931:AI934"/>
    <mergeCell ref="AJ931:AJ934"/>
    <mergeCell ref="AJ912:AJ915"/>
    <mergeCell ref="AC947:AC950"/>
    <mergeCell ref="AC951:AC953"/>
    <mergeCell ref="AA960:AA963"/>
    <mergeCell ref="Z964:Z966"/>
    <mergeCell ref="AA964:AA966"/>
    <mergeCell ref="AJ843:AJ845"/>
    <mergeCell ref="AI888:AI890"/>
    <mergeCell ref="AJ888:AJ890"/>
    <mergeCell ref="AI875:AI877"/>
    <mergeCell ref="AG878:AG881"/>
    <mergeCell ref="AJ878:AJ881"/>
    <mergeCell ref="AG872:AG874"/>
    <mergeCell ref="AH872:AH874"/>
    <mergeCell ref="N919:N921"/>
    <mergeCell ref="O919:O921"/>
    <mergeCell ref="P919:P921"/>
    <mergeCell ref="Q919:Q921"/>
    <mergeCell ref="O888:O890"/>
    <mergeCell ref="T885:T887"/>
    <mergeCell ref="AD885:AD887"/>
    <mergeCell ref="G897:G899"/>
    <mergeCell ref="H897:H899"/>
    <mergeCell ref="I897:I899"/>
    <mergeCell ref="N897:N899"/>
    <mergeCell ref="P897:P899"/>
    <mergeCell ref="N894:N896"/>
    <mergeCell ref="T888:T890"/>
    <mergeCell ref="U888:U890"/>
    <mergeCell ref="E897:E899"/>
    <mergeCell ref="F897:F899"/>
    <mergeCell ref="O891:O893"/>
    <mergeCell ref="AI957:AI959"/>
    <mergeCell ref="AF888:AF890"/>
    <mergeCell ref="AG888:AG890"/>
    <mergeCell ref="AA891:AA893"/>
    <mergeCell ref="AB891:AB893"/>
    <mergeCell ref="AC891:AC893"/>
    <mergeCell ref="AD891:AD893"/>
    <mergeCell ref="AE891:AE893"/>
    <mergeCell ref="AD872:AD874"/>
    <mergeCell ref="AE872:AE874"/>
    <mergeCell ref="AF872:AF874"/>
    <mergeCell ref="AB872:AB874"/>
    <mergeCell ref="AC872:AC874"/>
    <mergeCell ref="F846:F848"/>
    <mergeCell ref="X846:X848"/>
    <mergeCell ref="AA843:AA845"/>
    <mergeCell ref="R843:R845"/>
    <mergeCell ref="S843:S845"/>
    <mergeCell ref="Y846:Y848"/>
    <mergeCell ref="AC859:AC862"/>
    <mergeCell ref="H853:H855"/>
    <mergeCell ref="I853:I855"/>
    <mergeCell ref="X882:X884"/>
    <mergeCell ref="AA840:AA842"/>
    <mergeCell ref="AA863:AA865"/>
    <mergeCell ref="D843:D845"/>
    <mergeCell ref="E843:E845"/>
    <mergeCell ref="B888:B890"/>
    <mergeCell ref="C888:C890"/>
    <mergeCell ref="D888:D890"/>
    <mergeCell ref="E866:E868"/>
    <mergeCell ref="C872:C874"/>
    <mergeCell ref="B885:B887"/>
    <mergeCell ref="C885:C887"/>
    <mergeCell ref="D885:D887"/>
    <mergeCell ref="E885:E887"/>
    <mergeCell ref="E888:E890"/>
    <mergeCell ref="F888:F890"/>
    <mergeCell ref="G888:G890"/>
    <mergeCell ref="H888:H890"/>
    <mergeCell ref="I888:I890"/>
    <mergeCell ref="N888:N890"/>
    <mergeCell ref="B872:B874"/>
    <mergeCell ref="N869:N871"/>
    <mergeCell ref="O869:O871"/>
    <mergeCell ref="N875:N877"/>
    <mergeCell ref="T875:T877"/>
    <mergeCell ref="AB869:AB871"/>
    <mergeCell ref="AC869:AC871"/>
    <mergeCell ref="AC875:AC877"/>
    <mergeCell ref="I875:I877"/>
    <mergeCell ref="U875:U877"/>
    <mergeCell ref="X872:X874"/>
    <mergeCell ref="Y872:Y874"/>
    <mergeCell ref="U885:U887"/>
    <mergeCell ref="V885:V887"/>
    <mergeCell ref="W885:W887"/>
    <mergeCell ref="X885:X887"/>
    <mergeCell ref="Y885:Y887"/>
    <mergeCell ref="H875:H877"/>
    <mergeCell ref="B882:B884"/>
    <mergeCell ref="C882:C884"/>
    <mergeCell ref="D882:D884"/>
    <mergeCell ref="B866:B868"/>
    <mergeCell ref="C866:C868"/>
    <mergeCell ref="B869:B871"/>
    <mergeCell ref="O843:O845"/>
    <mergeCell ref="P843:P845"/>
    <mergeCell ref="B840:B842"/>
    <mergeCell ref="B853:B855"/>
    <mergeCell ref="X888:X890"/>
    <mergeCell ref="Y888:Y890"/>
    <mergeCell ref="W979:W981"/>
    <mergeCell ref="W982:W984"/>
    <mergeCell ref="AB982:AB984"/>
    <mergeCell ref="AC982:AC984"/>
    <mergeCell ref="AB951:AB953"/>
    <mergeCell ref="AG964:AG966"/>
    <mergeCell ref="AI982:AI984"/>
    <mergeCell ref="AG967:AG969"/>
    <mergeCell ref="AG970:AG972"/>
    <mergeCell ref="AB979:AB981"/>
    <mergeCell ref="AC979:AC981"/>
    <mergeCell ref="AE979:AE981"/>
    <mergeCell ref="AH982:AH984"/>
    <mergeCell ref="Y967:Y969"/>
    <mergeCell ref="AI985:AI988"/>
    <mergeCell ref="AC964:AC966"/>
    <mergeCell ref="Z947:Z950"/>
    <mergeCell ref="AA947:AA950"/>
    <mergeCell ref="Z951:Z953"/>
    <mergeCell ref="AA951:AA953"/>
    <mergeCell ref="Z954:Z956"/>
    <mergeCell ref="AA954:AA956"/>
    <mergeCell ref="Z957:Z959"/>
    <mergeCell ref="AB964:AB966"/>
    <mergeCell ref="AE964:AE966"/>
    <mergeCell ref="AF964:AF966"/>
    <mergeCell ref="X944:X946"/>
    <mergeCell ref="Y944:Y946"/>
    <mergeCell ref="Z944:Z946"/>
    <mergeCell ref="AA944:AA946"/>
    <mergeCell ref="AB944:AB946"/>
    <mergeCell ref="AC944:AC946"/>
    <mergeCell ref="AF878:AF881"/>
    <mergeCell ref="AA888:AA890"/>
    <mergeCell ref="AH888:AH890"/>
    <mergeCell ref="AH894:AH896"/>
    <mergeCell ref="AA897:AA899"/>
    <mergeCell ref="AG894:AG896"/>
    <mergeCell ref="AI900:AI903"/>
    <mergeCell ref="AI912:AI915"/>
    <mergeCell ref="W891:W893"/>
    <mergeCell ref="X891:X893"/>
    <mergeCell ref="W944:W946"/>
    <mergeCell ref="AE957:AE959"/>
    <mergeCell ref="AC912:AC915"/>
    <mergeCell ref="Y891:Y893"/>
    <mergeCell ref="AC900:AC903"/>
    <mergeCell ref="AD900:AD903"/>
    <mergeCell ref="AE908:AE911"/>
    <mergeCell ref="AF908:AF911"/>
    <mergeCell ref="AH908:AH911"/>
    <mergeCell ref="AI908:AI911"/>
    <mergeCell ref="X912:X915"/>
    <mergeCell ref="Y912:Y915"/>
    <mergeCell ref="X904:X907"/>
    <mergeCell ref="Y904:Y907"/>
    <mergeCell ref="Y954:Y956"/>
    <mergeCell ref="Y951:Y953"/>
    <mergeCell ref="Y964:Y966"/>
    <mergeCell ref="X916:X918"/>
    <mergeCell ref="Y916:Y918"/>
    <mergeCell ref="W964:W966"/>
    <mergeCell ref="Y925:Y927"/>
    <mergeCell ref="AH964:AH966"/>
    <mergeCell ref="AB919:AB921"/>
    <mergeCell ref="AC919:AC921"/>
    <mergeCell ref="AD919:AD921"/>
    <mergeCell ref="AJ985:AJ988"/>
    <mergeCell ref="AE985:AE988"/>
    <mergeCell ref="AF985:AF988"/>
    <mergeCell ref="AG985:AG988"/>
    <mergeCell ref="AH976:AH978"/>
    <mergeCell ref="AI976:AI978"/>
    <mergeCell ref="AF979:AF981"/>
    <mergeCell ref="AE982:AE984"/>
    <mergeCell ref="AF982:AF984"/>
    <mergeCell ref="AH979:AH981"/>
    <mergeCell ref="AH985:AH988"/>
    <mergeCell ref="Z985:Z988"/>
    <mergeCell ref="AA985:AA988"/>
    <mergeCell ref="AB985:AB988"/>
    <mergeCell ref="AC985:AC988"/>
    <mergeCell ref="AD985:AD988"/>
    <mergeCell ref="AD957:AD959"/>
    <mergeCell ref="AD960:AD963"/>
    <mergeCell ref="AD964:AD966"/>
    <mergeCell ref="AD967:AD969"/>
    <mergeCell ref="AD970:AD972"/>
    <mergeCell ref="AD973:AD975"/>
    <mergeCell ref="AD976:AD978"/>
    <mergeCell ref="AD979:AD981"/>
    <mergeCell ref="AD982:AD984"/>
    <mergeCell ref="AH947:AH950"/>
    <mergeCell ref="AJ957:AJ959"/>
    <mergeCell ref="AJ954:AJ956"/>
    <mergeCell ref="AJ951:AJ953"/>
    <mergeCell ref="AE944:AE946"/>
    <mergeCell ref="AF944:AF946"/>
    <mergeCell ref="AG944:AG946"/>
    <mergeCell ref="AI964:AI966"/>
    <mergeCell ref="AG947:AG950"/>
    <mergeCell ref="AG951:AG953"/>
    <mergeCell ref="AG954:AG956"/>
    <mergeCell ref="AG957:AG959"/>
    <mergeCell ref="AE954:AE956"/>
    <mergeCell ref="AB960:AB963"/>
    <mergeCell ref="AC960:AC963"/>
    <mergeCell ref="AF957:AF959"/>
    <mergeCell ref="AG830:AG833"/>
    <mergeCell ref="AC837:AC839"/>
    <mergeCell ref="AE821:AE823"/>
    <mergeCell ref="AJ947:AJ950"/>
    <mergeCell ref="AH967:AH969"/>
    <mergeCell ref="AI967:AI969"/>
    <mergeCell ref="AH970:AH972"/>
    <mergeCell ref="AI970:AI972"/>
    <mergeCell ref="AH973:AH975"/>
    <mergeCell ref="AI973:AI975"/>
    <mergeCell ref="AH912:AH915"/>
    <mergeCell ref="AF916:AF918"/>
    <mergeCell ref="AF935:AF937"/>
    <mergeCell ref="AD951:AD953"/>
    <mergeCell ref="AD954:AD956"/>
    <mergeCell ref="AH938:AH940"/>
    <mergeCell ref="AI938:AI940"/>
    <mergeCell ref="AF951:AF953"/>
    <mergeCell ref="AB957:AB959"/>
    <mergeCell ref="AC957:AC959"/>
    <mergeCell ref="Z941:Z943"/>
    <mergeCell ref="AA941:AA943"/>
    <mergeCell ref="AA900:AA903"/>
    <mergeCell ref="AB900:AB903"/>
    <mergeCell ref="AD904:AD907"/>
    <mergeCell ref="AH960:AH963"/>
    <mergeCell ref="AI960:AI963"/>
    <mergeCell ref="AC897:AC899"/>
    <mergeCell ref="AD897:AD899"/>
    <mergeCell ref="AE897:AE899"/>
    <mergeCell ref="AF897:AF899"/>
    <mergeCell ref="AC954:AC956"/>
    <mergeCell ref="AB947:AB950"/>
    <mergeCell ref="AF912:AF915"/>
    <mergeCell ref="AC967:AC969"/>
    <mergeCell ref="AB970:AB972"/>
    <mergeCell ref="AC970:AC972"/>
    <mergeCell ref="AB973:AB975"/>
    <mergeCell ref="AC973:AC975"/>
    <mergeCell ref="AI935:AI937"/>
    <mergeCell ref="AB941:AB943"/>
    <mergeCell ref="AC941:AC943"/>
    <mergeCell ref="AD941:AD943"/>
    <mergeCell ref="AC904:AC907"/>
    <mergeCell ref="AJ938:AJ940"/>
    <mergeCell ref="AG938:AG940"/>
    <mergeCell ref="AG935:AG937"/>
    <mergeCell ref="Z908:Z911"/>
    <mergeCell ref="AH900:AH903"/>
    <mergeCell ref="AJ944:AJ946"/>
    <mergeCell ref="AJ964:AJ966"/>
    <mergeCell ref="AJ960:AJ963"/>
    <mergeCell ref="AJ935:AJ937"/>
    <mergeCell ref="Z900:Z903"/>
    <mergeCell ref="AJ916:AJ918"/>
    <mergeCell ref="AJ908:AJ911"/>
    <mergeCell ref="AH931:AH934"/>
    <mergeCell ref="AF931:AF934"/>
    <mergeCell ref="AG931:AG934"/>
    <mergeCell ref="AB916:AB918"/>
    <mergeCell ref="AA908:AA911"/>
    <mergeCell ref="Z928:Z930"/>
    <mergeCell ref="AD922:AD924"/>
    <mergeCell ref="AA919:AA921"/>
    <mergeCell ref="AF827:AF829"/>
    <mergeCell ref="AG827:AG829"/>
    <mergeCell ref="AB801:AB803"/>
    <mergeCell ref="AI821:AI823"/>
    <mergeCell ref="AA834:AA836"/>
    <mergeCell ref="AI849:AI852"/>
    <mergeCell ref="AJ849:AJ852"/>
    <mergeCell ref="AC801:AC803"/>
    <mergeCell ref="AC788:AC790"/>
    <mergeCell ref="AJ837:AJ839"/>
    <mergeCell ref="AJ840:AJ842"/>
    <mergeCell ref="AI866:AI868"/>
    <mergeCell ref="AE827:AE829"/>
    <mergeCell ref="AJ804:AJ807"/>
    <mergeCell ref="AI782:AI784"/>
    <mergeCell ref="AC798:AC800"/>
    <mergeCell ref="AD798:AD800"/>
    <mergeCell ref="AE798:AE800"/>
    <mergeCell ref="AJ859:AJ862"/>
    <mergeCell ref="AJ798:AJ800"/>
    <mergeCell ref="AA798:AA800"/>
    <mergeCell ref="AJ788:AJ790"/>
    <mergeCell ref="AG785:AG787"/>
    <mergeCell ref="AH785:AH787"/>
    <mergeCell ref="AI785:AI787"/>
    <mergeCell ref="AJ785:AJ787"/>
    <mergeCell ref="Z785:Z787"/>
    <mergeCell ref="AA785:AA787"/>
    <mergeCell ref="AJ830:AJ833"/>
    <mergeCell ref="AH814:AH816"/>
    <mergeCell ref="AI814:AI816"/>
    <mergeCell ref="AH788:AH790"/>
    <mergeCell ref="AI788:AI790"/>
    <mergeCell ref="AG804:AG807"/>
    <mergeCell ref="AH782:AH784"/>
    <mergeCell ref="AJ834:AJ836"/>
    <mergeCell ref="AF801:AF803"/>
    <mergeCell ref="AG801:AG803"/>
    <mergeCell ref="AJ827:AJ829"/>
    <mergeCell ref="AJ821:AJ823"/>
    <mergeCell ref="Z843:Z845"/>
    <mergeCell ref="AB846:AB848"/>
    <mergeCell ref="AC846:AC848"/>
    <mergeCell ref="AF846:AF848"/>
    <mergeCell ref="AI863:AI865"/>
    <mergeCell ref="AG866:AG868"/>
    <mergeCell ref="AH866:AH868"/>
    <mergeCell ref="AB859:AB862"/>
    <mergeCell ref="AI791:AI793"/>
    <mergeCell ref="AA821:AA823"/>
    <mergeCell ref="AB821:AB823"/>
    <mergeCell ref="AC821:AC823"/>
    <mergeCell ref="AD821:AD823"/>
    <mergeCell ref="AI837:AI839"/>
    <mergeCell ref="AJ782:AJ784"/>
    <mergeCell ref="AI840:AI842"/>
    <mergeCell ref="AC834:AC836"/>
    <mergeCell ref="AF834:AF836"/>
    <mergeCell ref="AG834:AG836"/>
    <mergeCell ref="AD811:AD813"/>
    <mergeCell ref="AE811:AE813"/>
    <mergeCell ref="AH853:AH855"/>
    <mergeCell ref="AI853:AI855"/>
    <mergeCell ref="AH859:AH862"/>
    <mergeCell ref="C869:C871"/>
    <mergeCell ref="D869:D871"/>
    <mergeCell ref="S869:S871"/>
    <mergeCell ref="G840:G842"/>
    <mergeCell ref="H840:H842"/>
    <mergeCell ref="Q843:Q845"/>
    <mergeCell ref="D859:D862"/>
    <mergeCell ref="AJ779:AJ781"/>
    <mergeCell ref="Z779:Z781"/>
    <mergeCell ref="AA779:AA781"/>
    <mergeCell ref="AE808:AE810"/>
    <mergeCell ref="AF808:AF810"/>
    <mergeCell ref="AB811:AB813"/>
    <mergeCell ref="AB830:AB833"/>
    <mergeCell ref="AC830:AC833"/>
    <mergeCell ref="AD830:AD833"/>
    <mergeCell ref="AE830:AE833"/>
    <mergeCell ref="AI834:AI836"/>
    <mergeCell ref="AJ794:AJ797"/>
    <mergeCell ref="AE794:AE797"/>
    <mergeCell ref="B808:B810"/>
    <mergeCell ref="AH834:AH836"/>
    <mergeCell ref="AH830:AH833"/>
    <mergeCell ref="O791:O793"/>
    <mergeCell ref="AH808:AH810"/>
    <mergeCell ref="AH801:AH803"/>
    <mergeCell ref="I808:I810"/>
    <mergeCell ref="N808:N810"/>
    <mergeCell ref="O808:O810"/>
    <mergeCell ref="P808:P810"/>
    <mergeCell ref="Q808:Q810"/>
    <mergeCell ref="R808:R810"/>
    <mergeCell ref="W808:W810"/>
    <mergeCell ref="AB808:AB810"/>
    <mergeCell ref="AC808:AC810"/>
    <mergeCell ref="B804:B807"/>
    <mergeCell ref="G801:G803"/>
    <mergeCell ref="H801:H803"/>
    <mergeCell ref="R804:R807"/>
    <mergeCell ref="T804:T807"/>
    <mergeCell ref="V808:V810"/>
    <mergeCell ref="Z830:Z833"/>
    <mergeCell ref="AA830:AA833"/>
    <mergeCell ref="D798:D800"/>
    <mergeCell ref="T791:T793"/>
    <mergeCell ref="Z794:Z797"/>
    <mergeCell ref="AA794:AA797"/>
    <mergeCell ref="AJ811:AJ813"/>
    <mergeCell ref="AJ814:AJ816"/>
    <mergeCell ref="AH804:AH807"/>
    <mergeCell ref="AE791:AE793"/>
    <mergeCell ref="AF791:AF793"/>
    <mergeCell ref="D834:D836"/>
    <mergeCell ref="I834:I836"/>
    <mergeCell ref="AH817:AH820"/>
    <mergeCell ref="AI817:AI820"/>
    <mergeCell ref="B794:B797"/>
    <mergeCell ref="B814:B816"/>
    <mergeCell ref="D801:D803"/>
    <mergeCell ref="O834:O836"/>
    <mergeCell ref="B834:B836"/>
    <mergeCell ref="W821:W823"/>
    <mergeCell ref="Y808:Y810"/>
    <mergeCell ref="X821:X823"/>
    <mergeCell ref="D872:D874"/>
    <mergeCell ref="E872:E874"/>
    <mergeCell ref="N872:N874"/>
    <mergeCell ref="G866:G868"/>
    <mergeCell ref="H866:H868"/>
    <mergeCell ref="O872:O874"/>
    <mergeCell ref="F869:F871"/>
    <mergeCell ref="G869:G871"/>
    <mergeCell ref="H869:H871"/>
    <mergeCell ref="I869:I871"/>
    <mergeCell ref="W869:W871"/>
    <mergeCell ref="P872:P874"/>
    <mergeCell ref="Q872:Q874"/>
    <mergeCell ref="R872:R874"/>
    <mergeCell ref="I872:I874"/>
    <mergeCell ref="G872:G874"/>
    <mergeCell ref="H872:H874"/>
    <mergeCell ref="E869:E871"/>
    <mergeCell ref="D866:D868"/>
    <mergeCell ref="W866:W868"/>
    <mergeCell ref="R869:R871"/>
    <mergeCell ref="P869:P871"/>
    <mergeCell ref="Q869:Q871"/>
    <mergeCell ref="T866:T868"/>
    <mergeCell ref="U866:U868"/>
    <mergeCell ref="V866:V868"/>
    <mergeCell ref="G859:G862"/>
    <mergeCell ref="H859:H862"/>
    <mergeCell ref="T859:T862"/>
    <mergeCell ref="U859:U862"/>
    <mergeCell ref="P849:P852"/>
    <mergeCell ref="Q849:Q852"/>
    <mergeCell ref="R849:R852"/>
    <mergeCell ref="S849:S852"/>
    <mergeCell ref="T849:T852"/>
    <mergeCell ref="U849:U852"/>
    <mergeCell ref="F866:F868"/>
    <mergeCell ref="S863:S865"/>
    <mergeCell ref="T863:T865"/>
    <mergeCell ref="U863:U865"/>
    <mergeCell ref="D853:D855"/>
    <mergeCell ref="E853:E855"/>
    <mergeCell ref="F853:F855"/>
    <mergeCell ref="G853:G855"/>
    <mergeCell ref="P853:P855"/>
    <mergeCell ref="Q853:Q855"/>
    <mergeCell ref="B837:B839"/>
    <mergeCell ref="F834:F836"/>
    <mergeCell ref="B849:B852"/>
    <mergeCell ref="C849:C852"/>
    <mergeCell ref="B843:B845"/>
    <mergeCell ref="C846:C848"/>
    <mergeCell ref="T846:T848"/>
    <mergeCell ref="E840:E842"/>
    <mergeCell ref="F840:F842"/>
    <mergeCell ref="Q863:Q865"/>
    <mergeCell ref="B863:B865"/>
    <mergeCell ref="C863:C865"/>
    <mergeCell ref="D863:D865"/>
    <mergeCell ref="N846:N848"/>
    <mergeCell ref="O846:O848"/>
    <mergeCell ref="P846:P848"/>
    <mergeCell ref="W863:W865"/>
    <mergeCell ref="B830:B833"/>
    <mergeCell ref="F830:F833"/>
    <mergeCell ref="Z863:Z865"/>
    <mergeCell ref="F827:F829"/>
    <mergeCell ref="Z834:Z836"/>
    <mergeCell ref="Y837:Y839"/>
    <mergeCell ref="Z837:Z839"/>
    <mergeCell ref="AA837:AA839"/>
    <mergeCell ref="AB837:AB839"/>
    <mergeCell ref="H834:H836"/>
    <mergeCell ref="V846:V848"/>
    <mergeCell ref="E859:E862"/>
    <mergeCell ref="Y843:Y845"/>
    <mergeCell ref="U843:U845"/>
    <mergeCell ref="Q846:Q848"/>
    <mergeCell ref="T843:T845"/>
    <mergeCell ref="W840:W842"/>
    <mergeCell ref="O863:O865"/>
    <mergeCell ref="L840:L841"/>
    <mergeCell ref="Q840:Q842"/>
    <mergeCell ref="R840:R842"/>
    <mergeCell ref="S840:S842"/>
    <mergeCell ref="U840:U842"/>
    <mergeCell ref="G834:G836"/>
    <mergeCell ref="Q837:Q839"/>
    <mergeCell ref="E834:E836"/>
    <mergeCell ref="K834:K835"/>
    <mergeCell ref="L834:L835"/>
    <mergeCell ref="C843:C845"/>
    <mergeCell ref="S830:S833"/>
    <mergeCell ref="X830:X833"/>
    <mergeCell ref="I830:I833"/>
    <mergeCell ref="N830:N833"/>
    <mergeCell ref="C837:C839"/>
    <mergeCell ref="D837:D839"/>
    <mergeCell ref="E837:E839"/>
    <mergeCell ref="F837:F839"/>
    <mergeCell ref="S834:S836"/>
    <mergeCell ref="U846:U848"/>
    <mergeCell ref="T834:T836"/>
    <mergeCell ref="C840:C842"/>
    <mergeCell ref="D840:D842"/>
    <mergeCell ref="C853:C855"/>
    <mergeCell ref="C834:C836"/>
    <mergeCell ref="B859:B862"/>
    <mergeCell ref="D856:D858"/>
    <mergeCell ref="AB856:AB858"/>
    <mergeCell ref="AI846:AI848"/>
    <mergeCell ref="V859:V862"/>
    <mergeCell ref="E863:E865"/>
    <mergeCell ref="F863:F865"/>
    <mergeCell ref="G863:G865"/>
    <mergeCell ref="H863:H865"/>
    <mergeCell ref="Q859:Q862"/>
    <mergeCell ref="R859:R862"/>
    <mergeCell ref="D849:D852"/>
    <mergeCell ref="E849:E852"/>
    <mergeCell ref="F849:F852"/>
    <mergeCell ref="G849:G852"/>
    <mergeCell ref="H849:H852"/>
    <mergeCell ref="I849:I852"/>
    <mergeCell ref="N849:N852"/>
    <mergeCell ref="O849:O852"/>
    <mergeCell ref="V849:V852"/>
    <mergeCell ref="W849:W852"/>
    <mergeCell ref="X849:X852"/>
    <mergeCell ref="Y849:Y852"/>
    <mergeCell ref="Z849:Z852"/>
    <mergeCell ref="AA849:AA852"/>
    <mergeCell ref="AB849:AB852"/>
    <mergeCell ref="AC849:AC852"/>
    <mergeCell ref="W843:W845"/>
    <mergeCell ref="O866:O868"/>
    <mergeCell ref="R863:R865"/>
    <mergeCell ref="W859:W862"/>
    <mergeCell ref="M834:M835"/>
    <mergeCell ref="R834:R836"/>
    <mergeCell ref="V837:V839"/>
    <mergeCell ref="G846:G848"/>
    <mergeCell ref="D846:D848"/>
    <mergeCell ref="E846:E848"/>
    <mergeCell ref="R846:R848"/>
    <mergeCell ref="S846:S848"/>
    <mergeCell ref="Z846:Z848"/>
    <mergeCell ref="AA846:AA848"/>
    <mergeCell ref="O840:O842"/>
    <mergeCell ref="P840:P842"/>
    <mergeCell ref="G837:G839"/>
    <mergeCell ref="H837:H839"/>
    <mergeCell ref="I840:I842"/>
    <mergeCell ref="P834:P836"/>
    <mergeCell ref="Q834:Q836"/>
    <mergeCell ref="AG849:AG852"/>
    <mergeCell ref="AH849:AH852"/>
    <mergeCell ref="AF837:AF839"/>
    <mergeCell ref="X863:X865"/>
    <mergeCell ref="O859:O862"/>
    <mergeCell ref="F843:F845"/>
    <mergeCell ref="G843:G845"/>
    <mergeCell ref="H843:H845"/>
    <mergeCell ref="I843:I845"/>
    <mergeCell ref="N843:N845"/>
    <mergeCell ref="AH843:AH845"/>
    <mergeCell ref="AH837:AH839"/>
    <mergeCell ref="E856:E858"/>
    <mergeCell ref="V856:V858"/>
    <mergeCell ref="W856:W858"/>
    <mergeCell ref="X856:X858"/>
    <mergeCell ref="Y856:Y858"/>
    <mergeCell ref="Z856:Z858"/>
    <mergeCell ref="AA856:AA858"/>
    <mergeCell ref="AJ704:AJ706"/>
    <mergeCell ref="C764:C766"/>
    <mergeCell ref="D764:D766"/>
    <mergeCell ref="E764:E766"/>
    <mergeCell ref="F764:F766"/>
    <mergeCell ref="AC745:AC747"/>
    <mergeCell ref="AD745:AD747"/>
    <mergeCell ref="AG697:AG700"/>
    <mergeCell ref="AH704:AH706"/>
    <mergeCell ref="AI704:AI706"/>
    <mergeCell ref="D758:D760"/>
    <mergeCell ref="G758:G760"/>
    <mergeCell ref="S704:S706"/>
    <mergeCell ref="AI716:AI718"/>
    <mergeCell ref="AJ716:AJ718"/>
    <mergeCell ref="AJ721:AJ723"/>
    <mergeCell ref="D751:D753"/>
    <mergeCell ref="C707:C708"/>
    <mergeCell ref="D707:D708"/>
    <mergeCell ref="E707:E708"/>
    <mergeCell ref="U709:U712"/>
    <mergeCell ref="V709:V712"/>
    <mergeCell ref="W709:W712"/>
    <mergeCell ref="Z701:Z703"/>
    <mergeCell ref="I707:I708"/>
    <mergeCell ref="E716:E718"/>
    <mergeCell ref="F716:F718"/>
    <mergeCell ref="W704:W706"/>
    <mergeCell ref="S709:S712"/>
    <mergeCell ref="T704:T706"/>
    <mergeCell ref="Z758:Z760"/>
    <mergeCell ref="AE707:AE708"/>
    <mergeCell ref="AA745:AA747"/>
    <mergeCell ref="Z742:Z744"/>
    <mergeCell ref="V742:V744"/>
    <mergeCell ref="C761:C763"/>
    <mergeCell ref="D761:D763"/>
    <mergeCell ref="AJ754:AJ757"/>
    <mergeCell ref="AG761:AG763"/>
    <mergeCell ref="AF764:AF766"/>
    <mergeCell ref="AG764:AG766"/>
    <mergeCell ref="AF758:AF760"/>
    <mergeCell ref="AH758:AH760"/>
    <mergeCell ref="X748:X750"/>
    <mergeCell ref="AF748:AF750"/>
    <mergeCell ref="AG748:AG750"/>
    <mergeCell ref="AF736:AF738"/>
    <mergeCell ref="AE709:AE712"/>
    <mergeCell ref="AI761:AI763"/>
    <mergeCell ref="Y736:Y738"/>
    <mergeCell ref="X739:X741"/>
    <mergeCell ref="V758:V760"/>
    <mergeCell ref="W758:W760"/>
    <mergeCell ref="AH751:AH753"/>
    <mergeCell ref="AF761:AF763"/>
    <mergeCell ref="AG742:AG744"/>
    <mergeCell ref="AA761:AA763"/>
    <mergeCell ref="AC761:AC763"/>
    <mergeCell ref="AD761:AD763"/>
    <mergeCell ref="AD739:AD741"/>
    <mergeCell ref="X726:X728"/>
    <mergeCell ref="AI697:AI700"/>
    <mergeCell ref="AF709:AF712"/>
    <mergeCell ref="AG709:AG712"/>
    <mergeCell ref="B761:B763"/>
    <mergeCell ref="AA707:AA708"/>
    <mergeCell ref="B704:B706"/>
    <mergeCell ref="J701:J702"/>
    <mergeCell ref="B697:B700"/>
    <mergeCell ref="Y748:Y750"/>
    <mergeCell ref="F697:F700"/>
    <mergeCell ref="G697:G700"/>
    <mergeCell ref="H697:H700"/>
    <mergeCell ref="I697:I700"/>
    <mergeCell ref="U726:U728"/>
    <mergeCell ref="R739:R741"/>
    <mergeCell ref="I709:I712"/>
    <mergeCell ref="P758:P760"/>
    <mergeCell ref="Q758:Q760"/>
    <mergeCell ref="R758:R760"/>
    <mergeCell ref="S758:S760"/>
    <mergeCell ref="T758:T760"/>
    <mergeCell ref="U758:U760"/>
    <mergeCell ref="Y716:Y718"/>
    <mergeCell ref="Y721:Y723"/>
    <mergeCell ref="W716:W718"/>
    <mergeCell ref="T721:T723"/>
    <mergeCell ref="Z736:Z738"/>
    <mergeCell ref="AA736:AA738"/>
    <mergeCell ref="F758:F760"/>
    <mergeCell ref="G707:G708"/>
    <mergeCell ref="Q751:Q753"/>
    <mergeCell ref="R751:R753"/>
    <mergeCell ref="R729:R731"/>
    <mergeCell ref="E758:E760"/>
    <mergeCell ref="Q719:Q720"/>
    <mergeCell ref="Q732:Q735"/>
    <mergeCell ref="R732:R735"/>
    <mergeCell ref="P736:P738"/>
    <mergeCell ref="Q736:Q738"/>
    <mergeCell ref="O739:O741"/>
    <mergeCell ref="E726:E728"/>
    <mergeCell ref="Q707:Q708"/>
    <mergeCell ref="F707:F708"/>
    <mergeCell ref="E739:E741"/>
    <mergeCell ref="V732:V735"/>
    <mergeCell ref="W742:W744"/>
    <mergeCell ref="V704:V706"/>
    <mergeCell ref="G739:G741"/>
    <mergeCell ref="C748:C750"/>
    <mergeCell ref="X729:X731"/>
    <mergeCell ref="X751:X753"/>
    <mergeCell ref="Y751:Y753"/>
    <mergeCell ref="Y754:Y757"/>
    <mergeCell ref="C713:C715"/>
    <mergeCell ref="D713:D715"/>
    <mergeCell ref="D721:D723"/>
    <mergeCell ref="E721:E723"/>
    <mergeCell ref="X704:X706"/>
    <mergeCell ref="X697:X700"/>
    <mergeCell ref="Z732:Z735"/>
    <mergeCell ref="Y742:Y744"/>
    <mergeCell ref="E748:E750"/>
    <mergeCell ref="F748:F750"/>
    <mergeCell ref="I729:I731"/>
    <mergeCell ref="F729:F731"/>
    <mergeCell ref="G729:G731"/>
    <mergeCell ref="X736:X738"/>
    <mergeCell ref="D684:D687"/>
    <mergeCell ref="E684:E687"/>
    <mergeCell ref="T684:T687"/>
    <mergeCell ref="E751:E753"/>
    <mergeCell ref="F751:F753"/>
    <mergeCell ref="G751:G753"/>
    <mergeCell ref="H751:H753"/>
    <mergeCell ref="I751:I753"/>
    <mergeCell ref="AJ736:AJ738"/>
    <mergeCell ref="AJ770:AJ772"/>
    <mergeCell ref="AJ726:AJ728"/>
    <mergeCell ref="AI729:AI731"/>
    <mergeCell ref="AJ729:AJ731"/>
    <mergeCell ref="AG694:AG696"/>
    <mergeCell ref="AH694:AH696"/>
    <mergeCell ref="AJ694:AJ696"/>
    <mergeCell ref="AF684:AF687"/>
    <mergeCell ref="AG684:AG687"/>
    <mergeCell ref="AG707:AG708"/>
    <mergeCell ref="AF694:AF696"/>
    <mergeCell ref="AF704:AF706"/>
    <mergeCell ref="AG704:AG706"/>
    <mergeCell ref="AH709:AH712"/>
    <mergeCell ref="AI709:AI712"/>
    <mergeCell ref="AH701:AH703"/>
    <mergeCell ref="AI707:AI708"/>
    <mergeCell ref="AJ709:AJ712"/>
    <mergeCell ref="E767:E769"/>
    <mergeCell ref="F767:F769"/>
    <mergeCell ref="U745:U747"/>
    <mergeCell ref="Y739:Y741"/>
    <mergeCell ref="Q764:Q766"/>
    <mergeCell ref="R764:R766"/>
    <mergeCell ref="S764:S766"/>
    <mergeCell ref="T764:T766"/>
    <mergeCell ref="U764:U766"/>
    <mergeCell ref="AA697:AA700"/>
    <mergeCell ref="H742:H744"/>
    <mergeCell ref="W736:W738"/>
    <mergeCell ref="AJ732:AJ735"/>
    <mergeCell ref="AI726:AI728"/>
    <mergeCell ref="AB684:AB687"/>
    <mergeCell ref="E761:E763"/>
    <mergeCell ref="F761:F763"/>
    <mergeCell ref="G761:G763"/>
    <mergeCell ref="D709:D712"/>
    <mergeCell ref="E709:E712"/>
    <mergeCell ref="F709:F712"/>
    <mergeCell ref="R736:R738"/>
    <mergeCell ref="V713:V715"/>
    <mergeCell ref="Z713:Z715"/>
    <mergeCell ref="P726:P728"/>
    <mergeCell ref="Q726:Q728"/>
    <mergeCell ref="R726:R728"/>
    <mergeCell ref="P729:P731"/>
    <mergeCell ref="X716:X718"/>
    <mergeCell ref="R721:R723"/>
    <mergeCell ref="AJ748:AJ750"/>
    <mergeCell ref="AJ745:AJ747"/>
    <mergeCell ref="AJ761:AJ763"/>
    <mergeCell ref="AJ758:AJ760"/>
    <mergeCell ref="H758:H760"/>
    <mergeCell ref="AB732:AB735"/>
    <mergeCell ref="AC732:AC735"/>
    <mergeCell ref="B767:B769"/>
    <mergeCell ref="B681:B683"/>
    <mergeCell ref="B694:B696"/>
    <mergeCell ref="B707:B708"/>
    <mergeCell ref="B770:B772"/>
    <mergeCell ref="Y770:Y772"/>
    <mergeCell ref="B846:B848"/>
    <mergeCell ref="X837:X839"/>
    <mergeCell ref="N794:N797"/>
    <mergeCell ref="O794:O797"/>
    <mergeCell ref="P794:P797"/>
    <mergeCell ref="Q794:Q797"/>
    <mergeCell ref="R794:R797"/>
    <mergeCell ref="S794:S797"/>
    <mergeCell ref="G516:G518"/>
    <mergeCell ref="H516:H518"/>
    <mergeCell ref="I516:I518"/>
    <mergeCell ref="O516:O518"/>
    <mergeCell ref="S516:S518"/>
    <mergeCell ref="Q503:Q506"/>
    <mergeCell ref="C767:C769"/>
    <mergeCell ref="V669:V671"/>
    <mergeCell ref="H785:H787"/>
    <mergeCell ref="B729:B731"/>
    <mergeCell ref="I701:I703"/>
    <mergeCell ref="N701:N703"/>
    <mergeCell ref="O701:O703"/>
    <mergeCell ref="P701:P703"/>
    <mergeCell ref="Q701:Q703"/>
    <mergeCell ref="B791:B793"/>
    <mergeCell ref="B811:B813"/>
    <mergeCell ref="D811:D813"/>
    <mergeCell ref="E811:E813"/>
    <mergeCell ref="F811:F813"/>
    <mergeCell ref="G811:G813"/>
    <mergeCell ref="H811:H813"/>
    <mergeCell ref="I811:I813"/>
    <mergeCell ref="N811:N813"/>
    <mergeCell ref="O811:O813"/>
    <mergeCell ref="C821:C823"/>
    <mergeCell ref="D791:D793"/>
    <mergeCell ref="T824:T826"/>
    <mergeCell ref="C830:C833"/>
    <mergeCell ref="E794:E797"/>
    <mergeCell ref="F794:F797"/>
    <mergeCell ref="G794:G797"/>
    <mergeCell ref="H794:H797"/>
    <mergeCell ref="I794:I797"/>
    <mergeCell ref="E798:E800"/>
    <mergeCell ref="B798:B800"/>
    <mergeCell ref="E804:E807"/>
    <mergeCell ref="C773:C775"/>
    <mergeCell ref="F773:F775"/>
    <mergeCell ref="Q773:Q775"/>
    <mergeCell ref="R773:R775"/>
    <mergeCell ref="S773:S775"/>
    <mergeCell ref="T773:T775"/>
    <mergeCell ref="C770:C772"/>
    <mergeCell ref="D770:D772"/>
    <mergeCell ref="E770:E772"/>
    <mergeCell ref="F770:F772"/>
    <mergeCell ref="C726:C728"/>
    <mergeCell ref="B709:B712"/>
    <mergeCell ref="C709:C712"/>
    <mergeCell ref="AJ776:AJ778"/>
    <mergeCell ref="X808:X810"/>
    <mergeCell ref="Z788:Z790"/>
    <mergeCell ref="AA788:AA790"/>
    <mergeCell ref="AB788:AB790"/>
    <mergeCell ref="X791:X793"/>
    <mergeCell ref="X843:X845"/>
    <mergeCell ref="V843:V845"/>
    <mergeCell ref="C751:C753"/>
    <mergeCell ref="F779:F781"/>
    <mergeCell ref="G779:G781"/>
    <mergeCell ref="H779:H781"/>
    <mergeCell ref="N779:N781"/>
    <mergeCell ref="M704:M706"/>
    <mergeCell ref="C681:C683"/>
    <mergeCell ref="D681:D683"/>
    <mergeCell ref="E681:E683"/>
    <mergeCell ref="E821:E823"/>
    <mergeCell ref="Y729:Y731"/>
    <mergeCell ref="Y684:Y687"/>
    <mergeCell ref="Z684:Z687"/>
    <mergeCell ref="AB754:AB757"/>
    <mergeCell ref="I713:I715"/>
    <mergeCell ref="I716:I718"/>
    <mergeCell ref="I721:I723"/>
    <mergeCell ref="N709:N712"/>
    <mergeCell ref="Y773:Y775"/>
    <mergeCell ref="Z773:Z775"/>
    <mergeCell ref="N764:N766"/>
    <mergeCell ref="F684:F687"/>
    <mergeCell ref="G684:G687"/>
    <mergeCell ref="C721:C723"/>
    <mergeCell ref="Z764:Z766"/>
    <mergeCell ref="S767:S769"/>
    <mergeCell ref="T767:T769"/>
    <mergeCell ref="G773:G775"/>
    <mergeCell ref="H773:H775"/>
    <mergeCell ref="I773:I775"/>
    <mergeCell ref="S713:S715"/>
    <mergeCell ref="S716:S718"/>
    <mergeCell ref="Q721:Q723"/>
    <mergeCell ref="G716:G718"/>
    <mergeCell ref="C788:C790"/>
    <mergeCell ref="G770:G772"/>
    <mergeCell ref="H770:H772"/>
    <mergeCell ref="I770:I772"/>
    <mergeCell ref="N770:N772"/>
    <mergeCell ref="G767:G769"/>
    <mergeCell ref="U773:U775"/>
    <mergeCell ref="M701:M702"/>
    <mergeCell ref="AJ764:AJ766"/>
    <mergeCell ref="AJ751:AJ753"/>
    <mergeCell ref="AD754:AD757"/>
    <mergeCell ref="AJ742:AJ744"/>
    <mergeCell ref="AJ701:AJ703"/>
    <mergeCell ref="AA713:AA715"/>
    <mergeCell ref="AB713:AB715"/>
    <mergeCell ref="AC713:AC715"/>
    <mergeCell ref="G709:G712"/>
    <mergeCell ref="F804:F807"/>
    <mergeCell ref="AJ767:AJ769"/>
    <mergeCell ref="AJ697:AJ700"/>
    <mergeCell ref="AF681:AF683"/>
    <mergeCell ref="AG681:AG683"/>
    <mergeCell ref="D821:D823"/>
    <mergeCell ref="G830:G833"/>
    <mergeCell ref="H817:H820"/>
    <mergeCell ref="O830:O833"/>
    <mergeCell ref="P830:P833"/>
    <mergeCell ref="Q830:Q833"/>
    <mergeCell ref="F821:F823"/>
    <mergeCell ref="G821:G823"/>
    <mergeCell ref="N821:N823"/>
    <mergeCell ref="O821:O823"/>
    <mergeCell ref="C791:C793"/>
    <mergeCell ref="B801:B803"/>
    <mergeCell ref="F798:F800"/>
    <mergeCell ref="G798:G800"/>
    <mergeCell ref="C827:C829"/>
    <mergeCell ref="D827:D829"/>
    <mergeCell ref="E827:E829"/>
    <mergeCell ref="Q827:Q829"/>
    <mergeCell ref="R798:R800"/>
    <mergeCell ref="N798:N800"/>
    <mergeCell ref="E791:E793"/>
    <mergeCell ref="F791:F793"/>
    <mergeCell ref="G791:G793"/>
    <mergeCell ref="H791:H793"/>
    <mergeCell ref="I791:I793"/>
    <mergeCell ref="I821:I823"/>
    <mergeCell ref="I824:I826"/>
    <mergeCell ref="N824:N826"/>
    <mergeCell ref="B824:B826"/>
    <mergeCell ref="C808:C810"/>
    <mergeCell ref="D808:D810"/>
    <mergeCell ref="E830:E833"/>
    <mergeCell ref="D830:D833"/>
    <mergeCell ref="C811:C813"/>
    <mergeCell ref="C794:C797"/>
    <mergeCell ref="D794:D797"/>
    <mergeCell ref="E808:E810"/>
    <mergeCell ref="F808:F810"/>
    <mergeCell ref="H824:H826"/>
    <mergeCell ref="Q811:Q813"/>
    <mergeCell ref="G827:G829"/>
    <mergeCell ref="H827:H829"/>
    <mergeCell ref="I827:I829"/>
    <mergeCell ref="B827:B829"/>
    <mergeCell ref="B821:B823"/>
    <mergeCell ref="B817:B820"/>
    <mergeCell ref="C814:C816"/>
    <mergeCell ref="C824:C826"/>
    <mergeCell ref="D824:D826"/>
    <mergeCell ref="E824:E826"/>
    <mergeCell ref="F824:F826"/>
    <mergeCell ref="C798:C800"/>
    <mergeCell ref="D814:D816"/>
    <mergeCell ref="E814:E816"/>
    <mergeCell ref="C817:C820"/>
    <mergeCell ref="D817:D820"/>
    <mergeCell ref="E817:E820"/>
    <mergeCell ref="F817:F820"/>
    <mergeCell ref="G814:G816"/>
    <mergeCell ref="H814:H816"/>
    <mergeCell ref="I814:I816"/>
    <mergeCell ref="H804:H807"/>
    <mergeCell ref="I804:I807"/>
    <mergeCell ref="R811:R813"/>
    <mergeCell ref="C684:C687"/>
    <mergeCell ref="V666:V668"/>
    <mergeCell ref="U596:U598"/>
    <mergeCell ref="U586:U589"/>
    <mergeCell ref="E634:E636"/>
    <mergeCell ref="D767:D769"/>
    <mergeCell ref="B764:B766"/>
    <mergeCell ref="B788:B790"/>
    <mergeCell ref="P788:P790"/>
    <mergeCell ref="Q788:Q790"/>
    <mergeCell ref="R788:R790"/>
    <mergeCell ref="S788:S790"/>
    <mergeCell ref="T788:T790"/>
    <mergeCell ref="U788:U790"/>
    <mergeCell ref="N647:N649"/>
    <mergeCell ref="O647:O649"/>
    <mergeCell ref="I617:I619"/>
    <mergeCell ref="G650:G652"/>
    <mergeCell ref="R647:R649"/>
    <mergeCell ref="O608:O609"/>
    <mergeCell ref="N656:N658"/>
    <mergeCell ref="I653:I655"/>
    <mergeCell ref="G605:G607"/>
    <mergeCell ref="E608:E609"/>
    <mergeCell ref="S624:S626"/>
    <mergeCell ref="T624:T626"/>
    <mergeCell ref="H605:H607"/>
    <mergeCell ref="B634:B636"/>
    <mergeCell ref="AA533:AA535"/>
    <mergeCell ref="B776:B778"/>
    <mergeCell ref="C776:C778"/>
    <mergeCell ref="D776:D778"/>
    <mergeCell ref="N776:N778"/>
    <mergeCell ref="C782:C784"/>
    <mergeCell ref="D782:D784"/>
    <mergeCell ref="C779:C781"/>
    <mergeCell ref="D779:D781"/>
    <mergeCell ref="W726:W728"/>
    <mergeCell ref="B726:B728"/>
    <mergeCell ref="T748:T750"/>
    <mergeCell ref="T745:T747"/>
    <mergeCell ref="Q748:Q750"/>
    <mergeCell ref="H782:H784"/>
    <mergeCell ref="I782:I784"/>
    <mergeCell ref="U721:U723"/>
    <mergeCell ref="T761:T763"/>
    <mergeCell ref="U761:U763"/>
    <mergeCell ref="V761:V763"/>
    <mergeCell ref="W761:W763"/>
    <mergeCell ref="Q761:Q763"/>
    <mergeCell ref="R761:R763"/>
    <mergeCell ref="S761:S763"/>
    <mergeCell ref="P721:P723"/>
    <mergeCell ref="B779:B781"/>
    <mergeCell ref="B785:B787"/>
    <mergeCell ref="C785:C787"/>
    <mergeCell ref="D785:D787"/>
    <mergeCell ref="E785:E787"/>
    <mergeCell ref="F785:F787"/>
    <mergeCell ref="G785:G787"/>
    <mergeCell ref="B678:B680"/>
    <mergeCell ref="B773:B775"/>
    <mergeCell ref="D773:D775"/>
    <mergeCell ref="E773:E775"/>
    <mergeCell ref="H675:H677"/>
    <mergeCell ref="Y620:Y623"/>
    <mergeCell ref="Z620:Z623"/>
    <mergeCell ref="AA620:AA623"/>
    <mergeCell ref="AA571:AA573"/>
    <mergeCell ref="Y574:Y575"/>
    <mergeCell ref="E490:E492"/>
    <mergeCell ref="R496:R498"/>
    <mergeCell ref="S496:S498"/>
    <mergeCell ref="T496:T498"/>
    <mergeCell ref="U496:U498"/>
    <mergeCell ref="R499:R502"/>
    <mergeCell ref="W536:W538"/>
    <mergeCell ref="X536:X538"/>
    <mergeCell ref="X571:X573"/>
    <mergeCell ref="V571:V573"/>
    <mergeCell ref="Q539:Q541"/>
    <mergeCell ref="R539:R541"/>
    <mergeCell ref="W516:W518"/>
    <mergeCell ref="W542:W545"/>
    <mergeCell ref="F681:F683"/>
    <mergeCell ref="AA684:AA687"/>
    <mergeCell ref="Q624:Q626"/>
    <mergeCell ref="S620:S623"/>
    <mergeCell ref="T620:T623"/>
    <mergeCell ref="U620:U623"/>
    <mergeCell ref="W614:W616"/>
    <mergeCell ref="X614:X616"/>
    <mergeCell ref="Y614:Y616"/>
    <mergeCell ref="Z614:Z616"/>
    <mergeCell ref="Z647:Z649"/>
    <mergeCell ref="Q610:Q613"/>
    <mergeCell ref="X643:X646"/>
    <mergeCell ref="Y643:Y646"/>
    <mergeCell ref="R614:R616"/>
    <mergeCell ref="V647:V649"/>
    <mergeCell ref="U650:U652"/>
    <mergeCell ref="U617:U619"/>
    <mergeCell ref="R620:R623"/>
    <mergeCell ref="P650:P652"/>
    <mergeCell ref="F647:F649"/>
    <mergeCell ref="G647:G649"/>
    <mergeCell ref="H647:H649"/>
    <mergeCell ref="T656:T658"/>
    <mergeCell ref="S614:S616"/>
    <mergeCell ref="U614:U616"/>
    <mergeCell ref="V614:V616"/>
    <mergeCell ref="U669:U671"/>
    <mergeCell ref="T614:T616"/>
    <mergeCell ref="AA617:AA619"/>
    <mergeCell ref="V617:V619"/>
    <mergeCell ref="AA614:AA616"/>
    <mergeCell ref="F637:F639"/>
    <mergeCell ref="T659:T662"/>
    <mergeCell ref="Y659:Y662"/>
    <mergeCell ref="X637:X639"/>
    <mergeCell ref="Z643:Z646"/>
    <mergeCell ref="U610:U613"/>
    <mergeCell ref="P624:P626"/>
    <mergeCell ref="W669:W671"/>
    <mergeCell ref="P620:P623"/>
    <mergeCell ref="X568:X570"/>
    <mergeCell ref="I666:I668"/>
    <mergeCell ref="E666:E668"/>
    <mergeCell ref="R599:R601"/>
    <mergeCell ref="R669:R671"/>
    <mergeCell ref="S669:S671"/>
    <mergeCell ref="F539:F541"/>
    <mergeCell ref="G539:G541"/>
    <mergeCell ref="H539:H541"/>
    <mergeCell ref="E640:E642"/>
    <mergeCell ref="F640:F642"/>
    <mergeCell ref="G634:G636"/>
    <mergeCell ref="I650:I652"/>
    <mergeCell ref="O533:O535"/>
    <mergeCell ref="P533:P535"/>
    <mergeCell ref="N524:N526"/>
    <mergeCell ref="Q571:Q573"/>
    <mergeCell ref="R571:R573"/>
    <mergeCell ref="S539:S541"/>
    <mergeCell ref="P576:P579"/>
    <mergeCell ref="B643:B646"/>
    <mergeCell ref="D643:D646"/>
    <mergeCell ref="E643:E646"/>
    <mergeCell ref="B624:B626"/>
    <mergeCell ref="I608:I609"/>
    <mergeCell ref="F605:F607"/>
    <mergeCell ref="H596:H598"/>
    <mergeCell ref="H599:H601"/>
    <mergeCell ref="F599:F601"/>
    <mergeCell ref="G599:G601"/>
    <mergeCell ref="D640:D642"/>
    <mergeCell ref="R663:R665"/>
    <mergeCell ref="Q583:Q585"/>
    <mergeCell ref="E624:E626"/>
    <mergeCell ref="B552:B555"/>
    <mergeCell ref="C552:C555"/>
    <mergeCell ref="D552:D555"/>
    <mergeCell ref="C643:C646"/>
    <mergeCell ref="B549:B551"/>
    <mergeCell ref="C549:C551"/>
    <mergeCell ref="D549:D551"/>
    <mergeCell ref="Q533:Q535"/>
    <mergeCell ref="R533:R535"/>
    <mergeCell ref="S533:S535"/>
    <mergeCell ref="E552:E555"/>
    <mergeCell ref="F552:F555"/>
    <mergeCell ref="G552:G555"/>
    <mergeCell ref="H552:H555"/>
    <mergeCell ref="I552:I555"/>
    <mergeCell ref="N552:N555"/>
    <mergeCell ref="O524:O526"/>
    <mergeCell ref="S605:S607"/>
    <mergeCell ref="B559:B561"/>
    <mergeCell ref="C653:C655"/>
    <mergeCell ref="D653:D655"/>
    <mergeCell ref="Q617:Q619"/>
    <mergeCell ref="R610:R613"/>
    <mergeCell ref="R624:R626"/>
    <mergeCell ref="C586:C589"/>
    <mergeCell ref="P656:P658"/>
    <mergeCell ref="B583:B585"/>
    <mergeCell ref="N634:N636"/>
    <mergeCell ref="I614:I616"/>
    <mergeCell ref="B617:B619"/>
    <mergeCell ref="B614:B616"/>
    <mergeCell ref="C614:C616"/>
    <mergeCell ref="D614:D616"/>
    <mergeCell ref="C562:C564"/>
    <mergeCell ref="B387:B389"/>
    <mergeCell ref="AG390:AG393"/>
    <mergeCell ref="V333:V336"/>
    <mergeCell ref="B337:B339"/>
    <mergeCell ref="D369:D371"/>
    <mergeCell ref="E369:E371"/>
    <mergeCell ref="F369:F371"/>
    <mergeCell ref="G369:G371"/>
    <mergeCell ref="B372:B374"/>
    <mergeCell ref="C372:C374"/>
    <mergeCell ref="G372:G374"/>
    <mergeCell ref="Q372:Q374"/>
    <mergeCell ref="C369:C371"/>
    <mergeCell ref="H375:H377"/>
    <mergeCell ref="I375:I377"/>
    <mergeCell ref="N375:N377"/>
    <mergeCell ref="C410:C412"/>
    <mergeCell ref="F358:F360"/>
    <mergeCell ref="E355:E357"/>
    <mergeCell ref="F384:F386"/>
    <mergeCell ref="G384:G386"/>
    <mergeCell ref="F352:F354"/>
    <mergeCell ref="G365:G368"/>
    <mergeCell ref="D343:D345"/>
    <mergeCell ref="C384:C386"/>
    <mergeCell ref="G387:G389"/>
    <mergeCell ref="O372:O374"/>
    <mergeCell ref="T404:T406"/>
    <mergeCell ref="G404:G406"/>
    <mergeCell ref="S398:S400"/>
    <mergeCell ref="E398:E400"/>
    <mergeCell ref="F398:F400"/>
    <mergeCell ref="G398:G400"/>
    <mergeCell ref="C404:C406"/>
    <mergeCell ref="D404:D406"/>
    <mergeCell ref="D401:D403"/>
    <mergeCell ref="E401:E403"/>
    <mergeCell ref="B410:B412"/>
    <mergeCell ref="B398:B400"/>
    <mergeCell ref="AB387:AB389"/>
    <mergeCell ref="V384:V386"/>
    <mergeCell ref="W384:W386"/>
    <mergeCell ref="W410:W412"/>
    <mergeCell ref="AA404:AA406"/>
    <mergeCell ref="AG401:AG403"/>
    <mergeCell ref="B375:B377"/>
    <mergeCell ref="C375:C377"/>
    <mergeCell ref="C390:C393"/>
    <mergeCell ref="B390:B393"/>
    <mergeCell ref="B384:B386"/>
    <mergeCell ref="B407:B409"/>
    <mergeCell ref="D407:D409"/>
    <mergeCell ref="W343:W345"/>
    <mergeCell ref="H337:H339"/>
    <mergeCell ref="B361:B364"/>
    <mergeCell ref="B358:B360"/>
    <mergeCell ref="C358:C360"/>
    <mergeCell ref="D358:D360"/>
    <mergeCell ref="AF337:AF339"/>
    <mergeCell ref="D372:D374"/>
    <mergeCell ref="E372:E374"/>
    <mergeCell ref="D384:D386"/>
    <mergeCell ref="Y401:Y403"/>
    <mergeCell ref="E384:E386"/>
    <mergeCell ref="C401:C403"/>
    <mergeCell ref="S384:S386"/>
    <mergeCell ref="X358:X360"/>
    <mergeCell ref="V390:V393"/>
    <mergeCell ref="E413:E415"/>
    <mergeCell ref="F413:F415"/>
    <mergeCell ref="G413:G415"/>
    <mergeCell ref="Z552:Z555"/>
    <mergeCell ref="AA552:AA555"/>
    <mergeCell ref="N398:N400"/>
    <mergeCell ref="D398:D400"/>
    <mergeCell ref="T387:T389"/>
    <mergeCell ref="U387:U389"/>
    <mergeCell ref="N416:N418"/>
    <mergeCell ref="O416:O418"/>
    <mergeCell ref="P416:P418"/>
    <mergeCell ref="D454:D455"/>
    <mergeCell ref="E454:E455"/>
    <mergeCell ref="V472:V474"/>
    <mergeCell ref="W472:W474"/>
    <mergeCell ref="Z533:Z535"/>
    <mergeCell ref="C460:C462"/>
    <mergeCell ref="D460:D462"/>
    <mergeCell ref="G460:G462"/>
    <mergeCell ref="H460:H462"/>
    <mergeCell ref="I460:I462"/>
    <mergeCell ref="N460:N462"/>
    <mergeCell ref="O460:O462"/>
    <mergeCell ref="P460:P462"/>
    <mergeCell ref="Q460:Q462"/>
    <mergeCell ref="R460:R462"/>
    <mergeCell ref="S460:S462"/>
    <mergeCell ref="T460:T462"/>
    <mergeCell ref="U460:U462"/>
    <mergeCell ref="V460:V462"/>
    <mergeCell ref="D361:D364"/>
    <mergeCell ref="T516:T518"/>
    <mergeCell ref="Z401:Z403"/>
    <mergeCell ref="AB496:AB498"/>
    <mergeCell ref="AC496:AC498"/>
    <mergeCell ref="Q510:Q512"/>
    <mergeCell ref="R510:R512"/>
    <mergeCell ref="U513:U515"/>
    <mergeCell ref="V513:V515"/>
    <mergeCell ref="U519:U522"/>
    <mergeCell ref="V519:V522"/>
    <mergeCell ref="AD562:AD564"/>
    <mergeCell ref="AE562:AE564"/>
    <mergeCell ref="AF562:AF564"/>
    <mergeCell ref="AI369:AI371"/>
    <mergeCell ref="V419:V421"/>
    <mergeCell ref="W419:W421"/>
    <mergeCell ref="AH378:AH380"/>
    <mergeCell ref="U475:U478"/>
    <mergeCell ref="AH419:AH421"/>
    <mergeCell ref="AD407:AD409"/>
    <mergeCell ref="AF413:AF415"/>
    <mergeCell ref="U565:U567"/>
    <mergeCell ref="Q496:Q498"/>
    <mergeCell ref="H387:H389"/>
    <mergeCell ref="V401:V403"/>
    <mergeCell ref="T568:T570"/>
    <mergeCell ref="X549:X551"/>
    <mergeCell ref="X546:X548"/>
    <mergeCell ref="S546:S548"/>
    <mergeCell ref="S358:S360"/>
    <mergeCell ref="AB552:AB555"/>
    <mergeCell ref="N562:N564"/>
    <mergeCell ref="T539:T541"/>
    <mergeCell ref="V556:V558"/>
    <mergeCell ref="W556:W558"/>
    <mergeCell ref="X556:X558"/>
    <mergeCell ref="Y556:Y558"/>
    <mergeCell ref="X463:X465"/>
    <mergeCell ref="W463:W465"/>
    <mergeCell ref="Y375:Y377"/>
    <mergeCell ref="Z375:Z377"/>
    <mergeCell ref="V479:V481"/>
    <mergeCell ref="W479:W481"/>
    <mergeCell ref="Y568:Y570"/>
    <mergeCell ref="W358:W360"/>
    <mergeCell ref="Z387:Z389"/>
    <mergeCell ref="AI375:AI377"/>
    <mergeCell ref="AE490:AE492"/>
    <mergeCell ref="AE413:AE415"/>
    <mergeCell ref="Q479:Q481"/>
    <mergeCell ref="W398:W400"/>
    <mergeCell ref="AB372:AB374"/>
    <mergeCell ref="R426:R428"/>
    <mergeCell ref="AA358:AA360"/>
    <mergeCell ref="Y387:Y389"/>
    <mergeCell ref="AD456:AD459"/>
    <mergeCell ref="AE456:AE459"/>
    <mergeCell ref="AF456:AF459"/>
    <mergeCell ref="AG456:AG459"/>
    <mergeCell ref="AH456:AH459"/>
    <mergeCell ref="AI456:AI459"/>
    <mergeCell ref="AJ456:AJ459"/>
    <mergeCell ref="W460:W462"/>
    <mergeCell ref="X460:X462"/>
    <mergeCell ref="Y460:Y462"/>
    <mergeCell ref="Z460:Z462"/>
    <mergeCell ref="AA460:AA462"/>
    <mergeCell ref="AB460:AB462"/>
    <mergeCell ref="AC460:AC462"/>
    <mergeCell ref="AD460:AD462"/>
    <mergeCell ref="AE460:AE462"/>
    <mergeCell ref="AF460:AF462"/>
    <mergeCell ref="AG460:AG462"/>
    <mergeCell ref="AH460:AH462"/>
    <mergeCell ref="AI460:AI462"/>
    <mergeCell ref="AJ460:AJ462"/>
    <mergeCell ref="AH369:AH371"/>
    <mergeCell ref="AF394:AF397"/>
    <mergeCell ref="Z475:Z478"/>
    <mergeCell ref="AA490:AA492"/>
    <mergeCell ref="AB490:AB492"/>
    <mergeCell ref="AC490:AC492"/>
    <mergeCell ref="AH372:AH374"/>
    <mergeCell ref="Q482:Q484"/>
    <mergeCell ref="R482:R484"/>
    <mergeCell ref="S482:S484"/>
    <mergeCell ref="X398:X400"/>
    <mergeCell ref="S429:S432"/>
    <mergeCell ref="W387:W389"/>
    <mergeCell ref="AF448:AF450"/>
    <mergeCell ref="T463:T465"/>
    <mergeCell ref="U463:U465"/>
    <mergeCell ref="U482:U484"/>
    <mergeCell ref="V482:V484"/>
    <mergeCell ref="W482:W484"/>
    <mergeCell ref="X482:X484"/>
    <mergeCell ref="Y482:Y484"/>
    <mergeCell ref="Z482:Z484"/>
    <mergeCell ref="AA482:AA484"/>
    <mergeCell ref="AB482:AB484"/>
    <mergeCell ref="AC482:AC484"/>
    <mergeCell ref="AD482:AD484"/>
    <mergeCell ref="AE482:AE484"/>
    <mergeCell ref="AF482:AF484"/>
    <mergeCell ref="AB355:AB357"/>
    <mergeCell ref="AG429:AG432"/>
    <mergeCell ref="AE433:AE435"/>
    <mergeCell ref="AH436:AH438"/>
    <mergeCell ref="AE475:AE478"/>
    <mergeCell ref="Y466:Y468"/>
    <mergeCell ref="AH398:AH400"/>
    <mergeCell ref="AH384:AH386"/>
    <mergeCell ref="AG375:AG377"/>
    <mergeCell ref="AG482:AG484"/>
    <mergeCell ref="AE381:AE383"/>
    <mergeCell ref="AF381:AF383"/>
    <mergeCell ref="AG381:AG383"/>
    <mergeCell ref="X378:X380"/>
    <mergeCell ref="Y378:Y380"/>
    <mergeCell ref="Z378:Z380"/>
    <mergeCell ref="AA378:AA380"/>
    <mergeCell ref="AB378:AB380"/>
    <mergeCell ref="H439:H440"/>
    <mergeCell ref="I472:I474"/>
    <mergeCell ref="O358:O360"/>
    <mergeCell ref="Q365:Q368"/>
    <mergeCell ref="R358:R360"/>
    <mergeCell ref="W404:W406"/>
    <mergeCell ref="R369:R371"/>
    <mergeCell ref="N490:N492"/>
    <mergeCell ref="O490:O492"/>
    <mergeCell ref="AC472:AC474"/>
    <mergeCell ref="AI324:AI326"/>
    <mergeCell ref="AF318:AF320"/>
    <mergeCell ref="AF321:AF323"/>
    <mergeCell ref="AG398:AG400"/>
    <mergeCell ref="AJ239:AJ241"/>
    <mergeCell ref="AJ233:AJ235"/>
    <mergeCell ref="AF267:AF269"/>
    <mergeCell ref="AI274:AI276"/>
    <mergeCell ref="U267:U269"/>
    <mergeCell ref="AF257:AF260"/>
    <mergeCell ref="AG257:AG260"/>
    <mergeCell ref="AH257:AH260"/>
    <mergeCell ref="AI257:AI260"/>
    <mergeCell ref="AJ257:AJ260"/>
    <mergeCell ref="AF252:AF253"/>
    <mergeCell ref="AG252:AG253"/>
    <mergeCell ref="AH252:AH253"/>
    <mergeCell ref="AI252:AI253"/>
    <mergeCell ref="AJ261:AJ263"/>
    <mergeCell ref="R236:R238"/>
    <mergeCell ref="S236:S238"/>
    <mergeCell ref="T236:T238"/>
    <mergeCell ref="U261:U263"/>
    <mergeCell ref="AD283:AD285"/>
    <mergeCell ref="Y308:Y310"/>
    <mergeCell ref="AB261:AB263"/>
    <mergeCell ref="AI239:AI241"/>
    <mergeCell ref="AJ296:AJ298"/>
    <mergeCell ref="AI419:AI421"/>
    <mergeCell ref="AI463:AI465"/>
    <mergeCell ref="AH358:AH360"/>
    <mergeCell ref="AG346:AG348"/>
    <mergeCell ref="AE346:AE348"/>
    <mergeCell ref="Z372:Z374"/>
    <mergeCell ref="AA372:AA374"/>
    <mergeCell ref="AI358:AI360"/>
    <mergeCell ref="AB361:AB364"/>
    <mergeCell ref="AC361:AC364"/>
    <mergeCell ref="AI387:AI389"/>
    <mergeCell ref="Z369:Z371"/>
    <mergeCell ref="AC365:AC368"/>
    <mergeCell ref="AD365:AD368"/>
    <mergeCell ref="AE365:AE368"/>
    <mergeCell ref="AE394:AE397"/>
    <mergeCell ref="X384:X386"/>
    <mergeCell ref="AB394:AB397"/>
    <mergeCell ref="AC394:AC397"/>
    <mergeCell ref="R286:R289"/>
    <mergeCell ref="S286:S289"/>
    <mergeCell ref="O286:O289"/>
    <mergeCell ref="N479:N481"/>
    <mergeCell ref="O479:O481"/>
    <mergeCell ref="S416:S418"/>
    <mergeCell ref="AB270:AB273"/>
    <mergeCell ref="AJ499:AJ502"/>
    <mergeCell ref="AD439:AD440"/>
    <mergeCell ref="AF475:AF478"/>
    <mergeCell ref="AG475:AG478"/>
    <mergeCell ref="AH475:AH478"/>
    <mergeCell ref="AI475:AI478"/>
    <mergeCell ref="AJ472:AJ474"/>
    <mergeCell ref="AJ479:AJ481"/>
    <mergeCell ref="AH469:AH471"/>
    <mergeCell ref="AI469:AI471"/>
    <mergeCell ref="AH516:AH518"/>
    <mergeCell ref="AH493:AH495"/>
    <mergeCell ref="AD510:AD512"/>
    <mergeCell ref="AJ469:AJ471"/>
    <mergeCell ref="AH472:AH474"/>
    <mergeCell ref="AJ475:AJ478"/>
    <mergeCell ref="AF479:AF481"/>
    <mergeCell ref="AH466:AH468"/>
    <mergeCell ref="AI466:AI468"/>
    <mergeCell ref="AH479:AH481"/>
    <mergeCell ref="W390:W393"/>
    <mergeCell ref="Z365:Z368"/>
    <mergeCell ref="X361:X364"/>
    <mergeCell ref="AJ358:AJ360"/>
    <mergeCell ref="AF315:AF317"/>
    <mergeCell ref="X472:X474"/>
    <mergeCell ref="Q296:Q298"/>
    <mergeCell ref="R296:R298"/>
    <mergeCell ref="N372:N374"/>
    <mergeCell ref="U358:U360"/>
    <mergeCell ref="R365:R368"/>
    <mergeCell ref="T283:T285"/>
    <mergeCell ref="W315:W317"/>
    <mergeCell ref="AI286:AI289"/>
    <mergeCell ref="AI305:AI307"/>
    <mergeCell ref="AI372:AI374"/>
    <mergeCell ref="AJ324:AJ326"/>
    <mergeCell ref="W321:W323"/>
    <mergeCell ref="Y315:Y317"/>
    <mergeCell ref="X302:X304"/>
    <mergeCell ref="Y302:Y304"/>
    <mergeCell ref="AD475:AD478"/>
    <mergeCell ref="AC355:AC357"/>
    <mergeCell ref="X401:X403"/>
    <mergeCell ref="AA419:AA421"/>
    <mergeCell ref="AB419:AB421"/>
    <mergeCell ref="X375:X377"/>
    <mergeCell ref="S365:S368"/>
    <mergeCell ref="AA401:AA403"/>
    <mergeCell ref="W369:W371"/>
    <mergeCell ref="X369:X371"/>
    <mergeCell ref="AD358:AD360"/>
    <mergeCell ref="AG410:AG412"/>
    <mergeCell ref="AF384:AF386"/>
    <mergeCell ref="AG384:AG386"/>
    <mergeCell ref="AG387:AG389"/>
    <mergeCell ref="AH390:AH393"/>
    <mergeCell ref="V387:V389"/>
    <mergeCell ref="AJ384:AJ386"/>
    <mergeCell ref="AD337:AD339"/>
    <mergeCell ref="AE337:AE339"/>
    <mergeCell ref="AC333:AC336"/>
    <mergeCell ref="Q433:Q435"/>
    <mergeCell ref="Q390:Q393"/>
    <mergeCell ref="B401:B403"/>
    <mergeCell ref="O463:O465"/>
    <mergeCell ref="B482:B484"/>
    <mergeCell ref="H413:H415"/>
    <mergeCell ref="I503:I506"/>
    <mergeCell ref="D444:D447"/>
    <mergeCell ref="D441:D443"/>
    <mergeCell ref="E441:E443"/>
    <mergeCell ref="P429:P432"/>
    <mergeCell ref="N410:N412"/>
    <mergeCell ref="O410:O412"/>
    <mergeCell ref="O419:O421"/>
    <mergeCell ref="T439:T440"/>
    <mergeCell ref="R444:R447"/>
    <mergeCell ref="G416:G418"/>
    <mergeCell ref="F469:F471"/>
    <mergeCell ref="G469:G471"/>
    <mergeCell ref="D410:D412"/>
    <mergeCell ref="E410:E412"/>
    <mergeCell ref="D472:D474"/>
    <mergeCell ref="E472:E474"/>
    <mergeCell ref="F472:F474"/>
    <mergeCell ref="G472:G474"/>
    <mergeCell ref="S404:S406"/>
    <mergeCell ref="D463:D465"/>
    <mergeCell ref="E463:E465"/>
    <mergeCell ref="H401:H403"/>
    <mergeCell ref="P433:P435"/>
    <mergeCell ref="F490:F492"/>
    <mergeCell ref="G490:G492"/>
    <mergeCell ref="H490:H492"/>
    <mergeCell ref="D469:D471"/>
    <mergeCell ref="E469:E471"/>
    <mergeCell ref="C472:C474"/>
    <mergeCell ref="T479:T481"/>
    <mergeCell ref="B426:B428"/>
    <mergeCell ref="B448:B450"/>
    <mergeCell ref="B479:B481"/>
    <mergeCell ref="B429:B432"/>
    <mergeCell ref="B436:B438"/>
    <mergeCell ref="B466:B468"/>
    <mergeCell ref="P472:P474"/>
    <mergeCell ref="B441:B443"/>
    <mergeCell ref="F466:F468"/>
    <mergeCell ref="G466:G468"/>
    <mergeCell ref="E451:E453"/>
    <mergeCell ref="F426:F428"/>
    <mergeCell ref="C466:C468"/>
    <mergeCell ref="B460:B462"/>
    <mergeCell ref="E460:E462"/>
    <mergeCell ref="F460:F462"/>
    <mergeCell ref="G479:G481"/>
    <mergeCell ref="E444:E447"/>
    <mergeCell ref="R436:R438"/>
    <mergeCell ref="P439:P440"/>
    <mergeCell ref="T426:T428"/>
    <mergeCell ref="Q416:Q418"/>
    <mergeCell ref="R416:R418"/>
    <mergeCell ref="T416:T418"/>
    <mergeCell ref="D413:D415"/>
    <mergeCell ref="B433:B435"/>
    <mergeCell ref="F433:F435"/>
    <mergeCell ref="G433:G435"/>
    <mergeCell ref="B416:B418"/>
    <mergeCell ref="I419:I421"/>
    <mergeCell ref="C444:C447"/>
    <mergeCell ref="AD568:AD570"/>
    <mergeCell ref="AE568:AE570"/>
    <mergeCell ref="AB565:AB567"/>
    <mergeCell ref="Z513:Z515"/>
    <mergeCell ref="Z568:Z570"/>
    <mergeCell ref="AI516:AI518"/>
    <mergeCell ref="AF524:AF526"/>
    <mergeCell ref="AB516:AB518"/>
    <mergeCell ref="AC571:AC573"/>
    <mergeCell ref="AC574:AC575"/>
    <mergeCell ref="AD574:AD575"/>
    <mergeCell ref="AE574:AE575"/>
    <mergeCell ref="AE542:AE545"/>
    <mergeCell ref="AA546:AA548"/>
    <mergeCell ref="AD556:AD558"/>
    <mergeCell ref="AG559:AG561"/>
    <mergeCell ref="AE536:AE538"/>
    <mergeCell ref="AF536:AF538"/>
    <mergeCell ref="AI568:AI570"/>
    <mergeCell ref="O436:O438"/>
    <mergeCell ref="O426:O428"/>
    <mergeCell ref="D466:D468"/>
    <mergeCell ref="E466:E468"/>
    <mergeCell ref="C419:C421"/>
    <mergeCell ref="D419:D421"/>
    <mergeCell ref="AB441:AB443"/>
    <mergeCell ref="AB533:AB535"/>
    <mergeCell ref="AC533:AC535"/>
    <mergeCell ref="AD533:AD535"/>
    <mergeCell ref="U533:U535"/>
    <mergeCell ref="V533:V535"/>
    <mergeCell ref="X530:X532"/>
    <mergeCell ref="X527:X529"/>
    <mergeCell ref="Y546:Y548"/>
    <mergeCell ref="Q513:Q515"/>
    <mergeCell ref="R513:R515"/>
    <mergeCell ref="AH549:AH551"/>
    <mergeCell ref="AI549:AI551"/>
    <mergeCell ref="AC549:AC551"/>
    <mergeCell ref="AD549:AD551"/>
    <mergeCell ref="AE549:AE551"/>
    <mergeCell ref="AF549:AF551"/>
    <mergeCell ref="AG549:AG551"/>
    <mergeCell ref="AD542:AD545"/>
    <mergeCell ref="AF552:AF555"/>
    <mergeCell ref="AG552:AG555"/>
    <mergeCell ref="AC510:AC512"/>
    <mergeCell ref="AI527:AI529"/>
    <mergeCell ref="AI562:AI564"/>
    <mergeCell ref="AH562:AH564"/>
    <mergeCell ref="AI552:AI555"/>
    <mergeCell ref="Y562:Y564"/>
    <mergeCell ref="AB556:AB558"/>
    <mergeCell ref="AC556:AC558"/>
    <mergeCell ref="Y552:Y555"/>
    <mergeCell ref="AB549:AB551"/>
    <mergeCell ref="C463:C465"/>
    <mergeCell ref="W519:W522"/>
    <mergeCell ref="X519:X522"/>
    <mergeCell ref="Y519:Y522"/>
    <mergeCell ref="Z519:Z522"/>
    <mergeCell ref="H436:H438"/>
    <mergeCell ref="N499:N502"/>
    <mergeCell ref="O499:O502"/>
    <mergeCell ref="T513:T515"/>
    <mergeCell ref="Q507:Q509"/>
    <mergeCell ref="Y496:Y498"/>
    <mergeCell ref="AI519:AI522"/>
    <mergeCell ref="Y510:Y512"/>
    <mergeCell ref="AH499:AH502"/>
    <mergeCell ref="AH507:AH509"/>
    <mergeCell ref="Y542:Y545"/>
    <mergeCell ref="AI510:AI512"/>
    <mergeCell ref="O530:O532"/>
    <mergeCell ref="P530:P532"/>
    <mergeCell ref="W527:W529"/>
    <mergeCell ref="AB519:AB522"/>
    <mergeCell ref="AC519:AC522"/>
    <mergeCell ref="AD519:AD522"/>
    <mergeCell ref="AE519:AE522"/>
    <mergeCell ref="AF519:AF522"/>
    <mergeCell ref="AG519:AG522"/>
    <mergeCell ref="AH519:AH522"/>
    <mergeCell ref="AA510:AA512"/>
    <mergeCell ref="AA530:AA532"/>
    <mergeCell ref="AE546:AE548"/>
    <mergeCell ref="AF546:AF548"/>
    <mergeCell ref="AF542:AF545"/>
    <mergeCell ref="AF530:AF532"/>
    <mergeCell ref="X516:X518"/>
    <mergeCell ref="AB524:AB526"/>
    <mergeCell ref="AD513:AD515"/>
    <mergeCell ref="AG533:AG535"/>
    <mergeCell ref="AH533:AH535"/>
    <mergeCell ref="AI533:AI535"/>
    <mergeCell ref="AE539:AE541"/>
    <mergeCell ref="AC539:AC541"/>
    <mergeCell ref="AD539:AD541"/>
    <mergeCell ref="S507:S509"/>
    <mergeCell ref="W499:W502"/>
    <mergeCell ref="V499:V502"/>
    <mergeCell ref="V503:V506"/>
    <mergeCell ref="T507:T509"/>
    <mergeCell ref="U507:U509"/>
    <mergeCell ref="V507:V509"/>
    <mergeCell ref="R546:R548"/>
    <mergeCell ref="Y527:Y529"/>
    <mergeCell ref="V496:V498"/>
    <mergeCell ref="AD496:AD498"/>
    <mergeCell ref="AF496:AF498"/>
    <mergeCell ref="P524:P526"/>
    <mergeCell ref="AC527:AC529"/>
    <mergeCell ref="AD527:AD529"/>
    <mergeCell ref="AE527:AE529"/>
    <mergeCell ref="P499:P502"/>
    <mergeCell ref="R503:R506"/>
    <mergeCell ref="S503:S506"/>
    <mergeCell ref="AH527:AH529"/>
    <mergeCell ref="U546:U548"/>
    <mergeCell ref="T533:T535"/>
    <mergeCell ref="AA519:AA522"/>
    <mergeCell ref="AG546:AG548"/>
    <mergeCell ref="AC542:AC545"/>
    <mergeCell ref="AB499:AB502"/>
    <mergeCell ref="AC499:AC502"/>
    <mergeCell ref="Z496:Z498"/>
    <mergeCell ref="T590:T592"/>
    <mergeCell ref="V590:V592"/>
    <mergeCell ref="W590:W592"/>
    <mergeCell ref="X590:X592"/>
    <mergeCell ref="AD524:AD526"/>
    <mergeCell ref="AG513:AG515"/>
    <mergeCell ref="AA513:AA515"/>
    <mergeCell ref="AG539:AG541"/>
    <mergeCell ref="V539:V541"/>
    <mergeCell ref="W539:W541"/>
    <mergeCell ref="X539:X541"/>
    <mergeCell ref="Y539:Y541"/>
    <mergeCell ref="W533:W535"/>
    <mergeCell ref="Q556:Q558"/>
    <mergeCell ref="W524:W526"/>
    <mergeCell ref="X524:X526"/>
    <mergeCell ref="T576:T579"/>
    <mergeCell ref="U576:U579"/>
    <mergeCell ref="W576:W579"/>
    <mergeCell ref="X576:X579"/>
    <mergeCell ref="Z576:Z579"/>
    <mergeCell ref="AA576:AA579"/>
    <mergeCell ref="Z580:Z582"/>
    <mergeCell ref="R559:R561"/>
    <mergeCell ref="Z527:Z529"/>
    <mergeCell ref="Z546:Z548"/>
    <mergeCell ref="T530:T532"/>
    <mergeCell ref="Z559:Z561"/>
    <mergeCell ref="W552:W555"/>
    <mergeCell ref="X552:X555"/>
    <mergeCell ref="AB576:AB579"/>
    <mergeCell ref="AE565:AE567"/>
    <mergeCell ref="AF565:AF567"/>
    <mergeCell ref="AG565:AG567"/>
    <mergeCell ref="AG536:AG538"/>
    <mergeCell ref="AA542:AA545"/>
    <mergeCell ref="R530:R532"/>
    <mergeCell ref="U530:U532"/>
    <mergeCell ref="V530:V532"/>
    <mergeCell ref="U527:U529"/>
    <mergeCell ref="V527:V529"/>
    <mergeCell ref="T524:T526"/>
    <mergeCell ref="R524:R526"/>
    <mergeCell ref="W574:W575"/>
    <mergeCell ref="X574:X575"/>
    <mergeCell ref="S562:S564"/>
    <mergeCell ref="R536:R538"/>
    <mergeCell ref="S536:S538"/>
    <mergeCell ref="T536:T538"/>
    <mergeCell ref="T549:T551"/>
    <mergeCell ref="T559:T561"/>
    <mergeCell ref="Q546:Q548"/>
    <mergeCell ref="S559:S561"/>
    <mergeCell ref="U562:U564"/>
    <mergeCell ref="T562:T564"/>
    <mergeCell ref="C617:C619"/>
    <mergeCell ref="G617:G619"/>
    <mergeCell ref="W624:W626"/>
    <mergeCell ref="X624:X626"/>
    <mergeCell ref="Y599:Y601"/>
    <mergeCell ref="Z599:Z601"/>
    <mergeCell ref="AG599:AG601"/>
    <mergeCell ref="W610:W613"/>
    <mergeCell ref="AB590:AB592"/>
    <mergeCell ref="X586:X589"/>
    <mergeCell ref="AF599:AF601"/>
    <mergeCell ref="T605:T607"/>
    <mergeCell ref="U605:U607"/>
    <mergeCell ref="V605:V607"/>
    <mergeCell ref="Z605:Z607"/>
    <mergeCell ref="AA605:AA607"/>
    <mergeCell ref="AC596:AC598"/>
    <mergeCell ref="AD596:AD598"/>
    <mergeCell ref="AE596:AE598"/>
    <mergeCell ref="AG593:AG595"/>
    <mergeCell ref="AD593:AD595"/>
    <mergeCell ref="AB599:AB601"/>
    <mergeCell ref="Z586:Z589"/>
    <mergeCell ref="Z590:Z592"/>
    <mergeCell ref="AF608:AF609"/>
    <mergeCell ref="AD599:AD601"/>
    <mergeCell ref="AC610:AC613"/>
    <mergeCell ref="AA599:AA601"/>
    <mergeCell ref="AG605:AG607"/>
    <mergeCell ref="AB593:AB595"/>
    <mergeCell ref="AC586:AC589"/>
    <mergeCell ref="AD586:AD589"/>
    <mergeCell ref="W599:W601"/>
    <mergeCell ref="X599:X601"/>
    <mergeCell ref="AD605:AD607"/>
    <mergeCell ref="AF610:AF613"/>
    <mergeCell ref="AD608:AD609"/>
    <mergeCell ref="W608:W609"/>
    <mergeCell ref="T610:T613"/>
    <mergeCell ref="AF605:AF607"/>
    <mergeCell ref="AE608:AE609"/>
    <mergeCell ref="X593:X595"/>
    <mergeCell ref="T593:T595"/>
    <mergeCell ref="U593:U595"/>
    <mergeCell ref="V593:V595"/>
    <mergeCell ref="AF596:AF598"/>
    <mergeCell ref="Y605:Y607"/>
    <mergeCell ref="AB605:AB607"/>
    <mergeCell ref="AE599:AE601"/>
    <mergeCell ref="AB610:AB613"/>
    <mergeCell ref="Y610:Y613"/>
    <mergeCell ref="W586:W589"/>
    <mergeCell ref="AA590:AA592"/>
    <mergeCell ref="X602:X604"/>
    <mergeCell ref="Y602:Y604"/>
    <mergeCell ref="Z602:Z604"/>
    <mergeCell ref="Y596:Y598"/>
    <mergeCell ref="Z596:Z598"/>
    <mergeCell ref="T596:T598"/>
    <mergeCell ref="V586:V589"/>
    <mergeCell ref="X605:X607"/>
    <mergeCell ref="W605:W607"/>
    <mergeCell ref="Z617:Z619"/>
    <mergeCell ref="W593:W595"/>
    <mergeCell ref="G675:G677"/>
    <mergeCell ref="W637:W639"/>
    <mergeCell ref="AD643:AD646"/>
    <mergeCell ref="AF653:AF655"/>
    <mergeCell ref="AA647:AA649"/>
    <mergeCell ref="AA653:AA655"/>
    <mergeCell ref="AB653:AB655"/>
    <mergeCell ref="AA656:AA658"/>
    <mergeCell ref="C650:C652"/>
    <mergeCell ref="D650:D652"/>
    <mergeCell ref="B608:B609"/>
    <mergeCell ref="F608:F609"/>
    <mergeCell ref="H608:H609"/>
    <mergeCell ref="Y647:Y649"/>
    <mergeCell ref="N650:N652"/>
    <mergeCell ref="O650:O652"/>
    <mergeCell ref="X610:X613"/>
    <mergeCell ref="S608:S609"/>
    <mergeCell ref="W650:W652"/>
    <mergeCell ref="X650:X652"/>
    <mergeCell ref="Y650:Y652"/>
    <mergeCell ref="V624:V626"/>
    <mergeCell ref="D608:D609"/>
    <mergeCell ref="G610:G613"/>
    <mergeCell ref="B637:B639"/>
    <mergeCell ref="E637:E639"/>
    <mergeCell ref="I643:I646"/>
    <mergeCell ref="N643:N646"/>
    <mergeCell ref="G656:G658"/>
    <mergeCell ref="G653:G655"/>
    <mergeCell ref="B647:B649"/>
    <mergeCell ref="F643:F646"/>
    <mergeCell ref="G643:G646"/>
    <mergeCell ref="H637:H639"/>
    <mergeCell ref="D620:D623"/>
    <mergeCell ref="P647:P649"/>
    <mergeCell ref="B640:B642"/>
    <mergeCell ref="B620:B623"/>
    <mergeCell ref="C624:C626"/>
    <mergeCell ref="D624:D626"/>
    <mergeCell ref="F634:F636"/>
    <mergeCell ref="H634:H636"/>
    <mergeCell ref="H656:H658"/>
    <mergeCell ref="I656:I658"/>
    <mergeCell ref="F650:F652"/>
    <mergeCell ref="E620:E623"/>
    <mergeCell ref="F620:F623"/>
    <mergeCell ref="G620:G623"/>
    <mergeCell ref="H620:H623"/>
    <mergeCell ref="I620:I623"/>
    <mergeCell ref="P608:P609"/>
    <mergeCell ref="N608:N609"/>
    <mergeCell ref="Q620:Q623"/>
    <mergeCell ref="S617:S619"/>
    <mergeCell ref="G637:G639"/>
    <mergeCell ref="G640:G642"/>
    <mergeCell ref="X617:X619"/>
    <mergeCell ref="Y617:Y619"/>
    <mergeCell ref="X608:X609"/>
    <mergeCell ref="C634:C636"/>
    <mergeCell ref="D656:D658"/>
    <mergeCell ref="V610:V613"/>
    <mergeCell ref="U653:U655"/>
    <mergeCell ref="C656:C658"/>
    <mergeCell ref="P707:P708"/>
    <mergeCell ref="X804:X807"/>
    <mergeCell ref="AF811:AF813"/>
    <mergeCell ref="AG811:AG813"/>
    <mergeCell ref="N817:N820"/>
    <mergeCell ref="O817:O820"/>
    <mergeCell ref="P817:P820"/>
    <mergeCell ref="Q817:Q820"/>
    <mergeCell ref="AA814:AA816"/>
    <mergeCell ref="AB814:AB816"/>
    <mergeCell ref="G808:G810"/>
    <mergeCell ref="H808:H810"/>
    <mergeCell ref="P811:P813"/>
    <mergeCell ref="AD817:AD820"/>
    <mergeCell ref="AG817:AG820"/>
    <mergeCell ref="AA811:AA813"/>
    <mergeCell ref="AC814:AC816"/>
    <mergeCell ref="G788:G790"/>
    <mergeCell ref="H788:H790"/>
    <mergeCell ref="I788:I790"/>
    <mergeCell ref="N788:N790"/>
    <mergeCell ref="O788:O790"/>
    <mergeCell ref="H821:H823"/>
    <mergeCell ref="AF647:AF649"/>
    <mergeCell ref="AB643:AB646"/>
    <mergeCell ref="AC643:AC646"/>
    <mergeCell ref="AD663:AD665"/>
    <mergeCell ref="AB663:AB665"/>
    <mergeCell ref="AF656:AF658"/>
    <mergeCell ref="W620:W623"/>
    <mergeCell ref="S650:S652"/>
    <mergeCell ref="S647:S649"/>
    <mergeCell ref="AE610:AE613"/>
    <mergeCell ref="Z610:Z613"/>
    <mergeCell ref="Z650:Z652"/>
    <mergeCell ref="AA634:AA636"/>
    <mergeCell ref="I647:I649"/>
    <mergeCell ref="O634:O636"/>
    <mergeCell ref="O637:O639"/>
    <mergeCell ref="O640:O642"/>
    <mergeCell ref="O643:O646"/>
    <mergeCell ref="T647:T649"/>
    <mergeCell ref="U647:U649"/>
    <mergeCell ref="W647:W649"/>
    <mergeCell ref="X647:X649"/>
    <mergeCell ref="Z659:Z662"/>
    <mergeCell ref="Y656:Y658"/>
    <mergeCell ref="X653:X655"/>
    <mergeCell ref="AC647:AC649"/>
    <mergeCell ref="AD647:AD649"/>
    <mergeCell ref="Z653:Z655"/>
    <mergeCell ref="V653:V655"/>
    <mergeCell ref="U624:U626"/>
    <mergeCell ref="AB647:AB649"/>
    <mergeCell ref="N653:N655"/>
    <mergeCell ref="AC659:AC662"/>
    <mergeCell ref="AD659:AD662"/>
    <mergeCell ref="AE659:AE662"/>
    <mergeCell ref="U656:U658"/>
    <mergeCell ref="V656:V658"/>
    <mergeCell ref="V620:V623"/>
    <mergeCell ref="X656:X658"/>
    <mergeCell ref="Y640:Y642"/>
    <mergeCell ref="V637:V639"/>
    <mergeCell ref="P739:P741"/>
    <mergeCell ref="AA669:AA671"/>
    <mergeCell ref="Z675:Z677"/>
    <mergeCell ref="Z709:Z712"/>
    <mergeCell ref="AB697:AB700"/>
    <mergeCell ref="T837:T839"/>
    <mergeCell ref="V840:V842"/>
    <mergeCell ref="J840:J841"/>
    <mergeCell ref="U821:U823"/>
    <mergeCell ref="V821:V823"/>
    <mergeCell ref="Q824:Q826"/>
    <mergeCell ref="P821:P823"/>
    <mergeCell ref="T827:T829"/>
    <mergeCell ref="N840:N842"/>
    <mergeCell ref="N767:N769"/>
    <mergeCell ref="O767:O769"/>
    <mergeCell ref="S811:S813"/>
    <mergeCell ref="T811:T813"/>
    <mergeCell ref="U811:U813"/>
    <mergeCell ref="V811:V813"/>
    <mergeCell ref="W801:W803"/>
    <mergeCell ref="AA773:AA775"/>
    <mergeCell ref="X773:X775"/>
    <mergeCell ref="U767:U769"/>
    <mergeCell ref="AB761:AB763"/>
    <mergeCell ref="AB834:AB836"/>
    <mergeCell ref="AC840:AC842"/>
    <mergeCell ref="Z808:Z810"/>
    <mergeCell ref="AD694:AD696"/>
    <mergeCell ref="AC704:AC706"/>
    <mergeCell ref="AE701:AE703"/>
    <mergeCell ref="AD701:AD703"/>
    <mergeCell ref="Z716:Z718"/>
    <mergeCell ref="AD782:AD784"/>
    <mergeCell ref="AE782:AE784"/>
    <mergeCell ref="Y726:Y728"/>
    <mergeCell ref="Z726:Z728"/>
    <mergeCell ref="X707:X708"/>
    <mergeCell ref="AC767:AC769"/>
    <mergeCell ref="AD716:AD718"/>
    <mergeCell ref="AE716:AE718"/>
    <mergeCell ref="AC811:AC813"/>
    <mergeCell ref="R779:R781"/>
    <mergeCell ref="S779:S781"/>
    <mergeCell ref="T779:T781"/>
    <mergeCell ref="U779:U781"/>
    <mergeCell ref="V779:V781"/>
    <mergeCell ref="X779:X781"/>
    <mergeCell ref="AC827:AC829"/>
    <mergeCell ref="N785:N787"/>
    <mergeCell ref="O785:O787"/>
    <mergeCell ref="P785:P787"/>
    <mergeCell ref="Q785:Q787"/>
    <mergeCell ref="R785:R787"/>
    <mergeCell ref="S785:S787"/>
    <mergeCell ref="T785:T787"/>
    <mergeCell ref="U785:U787"/>
    <mergeCell ref="V785:V787"/>
    <mergeCell ref="U794:U797"/>
    <mergeCell ref="Y827:Y829"/>
    <mergeCell ref="X788:X790"/>
    <mergeCell ref="V794:V797"/>
    <mergeCell ref="O798:O800"/>
    <mergeCell ref="P798:P800"/>
    <mergeCell ref="U824:U826"/>
    <mergeCell ref="Y830:Y833"/>
    <mergeCell ref="N834:N836"/>
    <mergeCell ref="V814:V816"/>
    <mergeCell ref="W814:W816"/>
    <mergeCell ref="O814:O816"/>
    <mergeCell ref="T830:T833"/>
    <mergeCell ref="U830:U833"/>
    <mergeCell ref="V830:V833"/>
    <mergeCell ref="J834:J835"/>
    <mergeCell ref="R830:R833"/>
    <mergeCell ref="X814:X816"/>
    <mergeCell ref="X827:X829"/>
    <mergeCell ref="U834:U836"/>
    <mergeCell ref="V834:V836"/>
    <mergeCell ref="AE779:AE781"/>
    <mergeCell ref="X785:X787"/>
    <mergeCell ref="Y785:Y787"/>
    <mergeCell ref="Y814:Y816"/>
    <mergeCell ref="R824:R826"/>
    <mergeCell ref="R821:R823"/>
    <mergeCell ref="R827:R829"/>
    <mergeCell ref="P791:P793"/>
    <mergeCell ref="Q791:Q793"/>
    <mergeCell ref="R791:R793"/>
    <mergeCell ref="W830:W833"/>
    <mergeCell ref="W827:W829"/>
    <mergeCell ref="AE814:AE816"/>
    <mergeCell ref="U808:U810"/>
    <mergeCell ref="X758:X760"/>
    <mergeCell ref="Z814:Z816"/>
    <mergeCell ref="U814:U816"/>
    <mergeCell ref="W817:W820"/>
    <mergeCell ref="X817:X820"/>
    <mergeCell ref="Y817:Y820"/>
    <mergeCell ref="Z817:Z820"/>
    <mergeCell ref="Y811:Y813"/>
    <mergeCell ref="Z811:Z813"/>
    <mergeCell ref="T817:T820"/>
    <mergeCell ref="U817:U820"/>
    <mergeCell ref="V817:V820"/>
    <mergeCell ref="P814:P816"/>
    <mergeCell ref="T794:T797"/>
    <mergeCell ref="Y798:Y800"/>
    <mergeCell ref="X798:X800"/>
    <mergeCell ref="AD808:AD810"/>
    <mergeCell ref="N814:N816"/>
    <mergeCell ref="T801:T803"/>
    <mergeCell ref="Z798:Z800"/>
    <mergeCell ref="U801:U803"/>
    <mergeCell ref="X794:X797"/>
    <mergeCell ref="U798:U800"/>
    <mergeCell ref="Q767:Q769"/>
    <mergeCell ref="R767:R769"/>
    <mergeCell ref="Q798:Q800"/>
    <mergeCell ref="N791:N793"/>
    <mergeCell ref="S791:S793"/>
    <mergeCell ref="AD869:AD871"/>
    <mergeCell ref="AE869:AE871"/>
    <mergeCell ref="AF869:AF871"/>
    <mergeCell ref="AD875:AD877"/>
    <mergeCell ref="S837:S839"/>
    <mergeCell ref="U837:U839"/>
    <mergeCell ref="I817:I820"/>
    <mergeCell ref="X811:X813"/>
    <mergeCell ref="S808:S810"/>
    <mergeCell ref="G804:G807"/>
    <mergeCell ref="T808:T810"/>
    <mergeCell ref="H830:H833"/>
    <mergeCell ref="Y834:Y836"/>
    <mergeCell ref="Z827:Z829"/>
    <mergeCell ref="AA827:AA829"/>
    <mergeCell ref="AB827:AB829"/>
    <mergeCell ref="U827:U829"/>
    <mergeCell ref="V827:V829"/>
    <mergeCell ref="AG837:AG839"/>
    <mergeCell ref="AD834:AD836"/>
    <mergeCell ref="AE834:AE836"/>
    <mergeCell ref="AF830:AF833"/>
    <mergeCell ref="V801:V803"/>
    <mergeCell ref="V684:V687"/>
    <mergeCell ref="U666:U668"/>
    <mergeCell ref="U672:U674"/>
    <mergeCell ref="T666:T668"/>
    <mergeCell ref="T694:T696"/>
    <mergeCell ref="V681:V683"/>
    <mergeCell ref="G701:G703"/>
    <mergeCell ref="H701:H703"/>
    <mergeCell ref="M694:M695"/>
    <mergeCell ref="N742:N744"/>
    <mergeCell ref="H736:H738"/>
    <mergeCell ref="S732:S735"/>
    <mergeCell ref="S675:S677"/>
    <mergeCell ref="T675:T677"/>
    <mergeCell ref="I758:I760"/>
    <mergeCell ref="V751:V753"/>
    <mergeCell ref="V754:V757"/>
    <mergeCell ref="W713:W715"/>
    <mergeCell ref="N666:N668"/>
    <mergeCell ref="O666:O668"/>
    <mergeCell ref="P666:P668"/>
    <mergeCell ref="S736:S738"/>
    <mergeCell ref="O709:O712"/>
    <mergeCell ref="O713:O715"/>
    <mergeCell ref="H761:H763"/>
    <mergeCell ref="R748:R750"/>
    <mergeCell ref="S748:S750"/>
    <mergeCell ref="P767:P769"/>
    <mergeCell ref="N761:N763"/>
    <mergeCell ref="O761:O763"/>
    <mergeCell ref="W678:W680"/>
    <mergeCell ref="O770:O772"/>
    <mergeCell ref="P770:P772"/>
    <mergeCell ref="Q770:Q772"/>
    <mergeCell ref="R770:R772"/>
    <mergeCell ref="S770:S772"/>
    <mergeCell ref="T770:T772"/>
    <mergeCell ref="U770:U772"/>
    <mergeCell ref="V770:V772"/>
    <mergeCell ref="I859:I862"/>
    <mergeCell ref="N859:N862"/>
    <mergeCell ref="AF875:AF877"/>
    <mergeCell ref="T869:T871"/>
    <mergeCell ref="T882:T884"/>
    <mergeCell ref="P863:P865"/>
    <mergeCell ref="F859:F862"/>
    <mergeCell ref="Y882:Y884"/>
    <mergeCell ref="Z882:Z884"/>
    <mergeCell ref="AA882:AA884"/>
    <mergeCell ref="AB882:AB884"/>
    <mergeCell ref="AC882:AC884"/>
    <mergeCell ref="AD882:AD884"/>
    <mergeCell ref="AE882:AE884"/>
    <mergeCell ref="F885:F887"/>
    <mergeCell ref="G885:G887"/>
    <mergeCell ref="X840:X842"/>
    <mergeCell ref="Y840:Y842"/>
    <mergeCell ref="AD840:AD842"/>
    <mergeCell ref="AE840:AE842"/>
    <mergeCell ref="T840:T842"/>
    <mergeCell ref="AB840:AB842"/>
    <mergeCell ref="K840:K841"/>
    <mergeCell ref="AB863:AB865"/>
    <mergeCell ref="AC863:AC865"/>
    <mergeCell ref="AD863:AD865"/>
    <mergeCell ref="AG853:AG855"/>
    <mergeCell ref="AF849:AF852"/>
    <mergeCell ref="N866:N868"/>
    <mergeCell ref="N853:N855"/>
    <mergeCell ref="O853:O855"/>
    <mergeCell ref="AD849:AD852"/>
    <mergeCell ref="AE849:AE852"/>
    <mergeCell ref="AD866:AD868"/>
    <mergeCell ref="AE866:AE868"/>
    <mergeCell ref="AF866:AF868"/>
    <mergeCell ref="AG859:AG862"/>
    <mergeCell ref="X875:X877"/>
    <mergeCell ref="Y875:Y877"/>
    <mergeCell ref="Z875:Z877"/>
    <mergeCell ref="AC878:AC881"/>
    <mergeCell ref="AD878:AD881"/>
    <mergeCell ref="AE878:AE881"/>
    <mergeCell ref="X866:X868"/>
    <mergeCell ref="Y866:Y868"/>
    <mergeCell ref="F872:F874"/>
    <mergeCell ref="O875:O877"/>
    <mergeCell ref="P875:P877"/>
    <mergeCell ref="H846:H848"/>
    <mergeCell ref="I846:I848"/>
    <mergeCell ref="M840:M841"/>
    <mergeCell ref="V872:V874"/>
    <mergeCell ref="W882:W884"/>
    <mergeCell ref="O882:O884"/>
    <mergeCell ref="P882:P884"/>
    <mergeCell ref="Q882:Q884"/>
    <mergeCell ref="R882:R884"/>
    <mergeCell ref="S882:S884"/>
    <mergeCell ref="S859:S862"/>
    <mergeCell ref="AF843:AF845"/>
    <mergeCell ref="F856:F858"/>
    <mergeCell ref="G856:G858"/>
    <mergeCell ref="H856:H858"/>
    <mergeCell ref="I856:I858"/>
    <mergeCell ref="T856:T858"/>
    <mergeCell ref="U856:U858"/>
    <mergeCell ref="B900:B903"/>
    <mergeCell ref="C900:C903"/>
    <mergeCell ref="D900:D903"/>
    <mergeCell ref="E900:E903"/>
    <mergeCell ref="AC922:AC924"/>
    <mergeCell ref="Q897:Q899"/>
    <mergeCell ref="R897:R899"/>
    <mergeCell ref="S897:S899"/>
    <mergeCell ref="B891:B893"/>
    <mergeCell ref="C891:C893"/>
    <mergeCell ref="D891:D893"/>
    <mergeCell ref="E891:E893"/>
    <mergeCell ref="F891:F893"/>
    <mergeCell ref="G891:G893"/>
    <mergeCell ref="H891:H893"/>
    <mergeCell ref="I891:I893"/>
    <mergeCell ref="N891:N893"/>
    <mergeCell ref="T928:T930"/>
    <mergeCell ref="O931:O934"/>
    <mergeCell ref="P931:P934"/>
    <mergeCell ref="B904:B907"/>
    <mergeCell ref="C904:C907"/>
    <mergeCell ref="D904:D907"/>
    <mergeCell ref="E904:E907"/>
    <mergeCell ref="F904:F907"/>
    <mergeCell ref="G904:G907"/>
    <mergeCell ref="B912:B915"/>
    <mergeCell ref="C912:C915"/>
    <mergeCell ref="D912:D915"/>
    <mergeCell ref="E912:E915"/>
    <mergeCell ref="AE941:AE943"/>
    <mergeCell ref="Z960:Z963"/>
    <mergeCell ref="AD947:AD950"/>
    <mergeCell ref="Z938:Z940"/>
    <mergeCell ref="AA938:AA940"/>
    <mergeCell ref="AB938:AB940"/>
    <mergeCell ref="AC938:AC940"/>
    <mergeCell ref="AD938:AD940"/>
    <mergeCell ref="W947:W950"/>
    <mergeCell ref="AE931:AE934"/>
    <mergeCell ref="X941:X943"/>
    <mergeCell ref="AD944:AD946"/>
    <mergeCell ref="W935:W937"/>
    <mergeCell ref="X935:X937"/>
    <mergeCell ref="Y935:Y937"/>
    <mergeCell ref="Z935:Z937"/>
    <mergeCell ref="AA935:AA937"/>
    <mergeCell ref="AB935:AB937"/>
    <mergeCell ref="AC935:AC937"/>
    <mergeCell ref="AD935:AD937"/>
    <mergeCell ref="V928:V930"/>
    <mergeCell ref="R919:R921"/>
    <mergeCell ref="S919:S921"/>
    <mergeCell ref="B931:B934"/>
    <mergeCell ref="C931:C934"/>
    <mergeCell ref="D931:D934"/>
    <mergeCell ref="E931:E934"/>
    <mergeCell ref="Z925:Z927"/>
    <mergeCell ref="AA925:AA927"/>
    <mergeCell ref="AD931:AD934"/>
    <mergeCell ref="AC931:AC934"/>
    <mergeCell ref="AB928:AB930"/>
    <mergeCell ref="B919:B921"/>
    <mergeCell ref="AB922:AB924"/>
    <mergeCell ref="C919:C921"/>
    <mergeCell ref="D919:D921"/>
    <mergeCell ref="Q925:Q927"/>
    <mergeCell ref="R925:R927"/>
    <mergeCell ref="S925:S927"/>
    <mergeCell ref="P922:P924"/>
    <mergeCell ref="B941:B943"/>
    <mergeCell ref="R960:R963"/>
    <mergeCell ref="C941:C943"/>
    <mergeCell ref="D941:D943"/>
    <mergeCell ref="W941:W943"/>
    <mergeCell ref="AE935:AE937"/>
    <mergeCell ref="S954:S956"/>
    <mergeCell ref="S957:S959"/>
    <mergeCell ref="S960:S963"/>
    <mergeCell ref="T944:T946"/>
    <mergeCell ref="B957:B959"/>
    <mergeCell ref="C957:C959"/>
    <mergeCell ref="D957:D959"/>
    <mergeCell ref="E957:E959"/>
    <mergeCell ref="F957:F959"/>
    <mergeCell ref="G957:G959"/>
    <mergeCell ref="B960:B963"/>
    <mergeCell ref="C960:C963"/>
    <mergeCell ref="W951:W953"/>
    <mergeCell ref="W954:W956"/>
    <mergeCell ref="W957:W959"/>
    <mergeCell ref="Y947:Y950"/>
    <mergeCell ref="T957:T959"/>
    <mergeCell ref="U957:U959"/>
    <mergeCell ref="V957:V959"/>
    <mergeCell ref="Y957:Y959"/>
    <mergeCell ref="Y960:Y963"/>
    <mergeCell ref="G951:G953"/>
    <mergeCell ref="U951:U953"/>
    <mergeCell ref="V951:V953"/>
    <mergeCell ref="T954:T956"/>
    <mergeCell ref="U954:U956"/>
    <mergeCell ref="I947:I950"/>
    <mergeCell ref="I951:I953"/>
    <mergeCell ref="I954:I956"/>
    <mergeCell ref="N947:N950"/>
    <mergeCell ref="O947:O950"/>
    <mergeCell ref="N951:N953"/>
    <mergeCell ref="O951:O953"/>
    <mergeCell ref="N954:N956"/>
    <mergeCell ref="AA928:AA930"/>
    <mergeCell ref="AB931:AB934"/>
    <mergeCell ref="T947:T950"/>
    <mergeCell ref="U947:U950"/>
    <mergeCell ref="V947:V950"/>
    <mergeCell ref="T951:T953"/>
    <mergeCell ref="AB954:AB956"/>
    <mergeCell ref="B922:B924"/>
    <mergeCell ref="C922:C924"/>
    <mergeCell ref="D922:D924"/>
    <mergeCell ref="I931:I934"/>
    <mergeCell ref="N931:N934"/>
    <mergeCell ref="W928:W930"/>
    <mergeCell ref="W938:W940"/>
    <mergeCell ref="X938:X940"/>
    <mergeCell ref="D928:D930"/>
    <mergeCell ref="E928:E930"/>
    <mergeCell ref="F928:F930"/>
    <mergeCell ref="X919:X921"/>
    <mergeCell ref="X925:X927"/>
    <mergeCell ref="U922:U924"/>
    <mergeCell ref="V922:V924"/>
    <mergeCell ref="X922:X924"/>
    <mergeCell ref="U919:U921"/>
    <mergeCell ref="V919:V921"/>
    <mergeCell ref="V954:V956"/>
    <mergeCell ref="H947:H950"/>
    <mergeCell ref="E935:E937"/>
    <mergeCell ref="E947:E950"/>
    <mergeCell ref="F947:F950"/>
    <mergeCell ref="G947:G950"/>
    <mergeCell ref="E951:E953"/>
    <mergeCell ref="F951:F953"/>
    <mergeCell ref="G928:G930"/>
    <mergeCell ref="H928:H930"/>
    <mergeCell ref="P947:P950"/>
    <mergeCell ref="N957:N959"/>
    <mergeCell ref="O957:O959"/>
    <mergeCell ref="N960:N963"/>
    <mergeCell ref="Q944:Q946"/>
    <mergeCell ref="H951:H953"/>
    <mergeCell ref="H954:H956"/>
    <mergeCell ref="P941:P943"/>
    <mergeCell ref="Q941:Q943"/>
    <mergeCell ref="U960:U963"/>
    <mergeCell ref="V960:V963"/>
    <mergeCell ref="T964:T966"/>
    <mergeCell ref="U964:U966"/>
    <mergeCell ref="V935:V937"/>
    <mergeCell ref="Q954:Q956"/>
    <mergeCell ref="V931:V934"/>
    <mergeCell ref="W931:W934"/>
    <mergeCell ref="X947:X950"/>
    <mergeCell ref="X951:X953"/>
    <mergeCell ref="X954:X956"/>
    <mergeCell ref="O954:O956"/>
    <mergeCell ref="R938:R940"/>
    <mergeCell ref="T938:T940"/>
    <mergeCell ref="U938:U940"/>
    <mergeCell ref="V938:V940"/>
    <mergeCell ref="U944:U946"/>
    <mergeCell ref="V944:V946"/>
    <mergeCell ref="S938:S940"/>
    <mergeCell ref="P957:P959"/>
    <mergeCell ref="Q957:Q959"/>
    <mergeCell ref="R957:R959"/>
    <mergeCell ref="T941:T943"/>
    <mergeCell ref="U941:U943"/>
    <mergeCell ref="V941:V943"/>
    <mergeCell ref="S947:S950"/>
    <mergeCell ref="R944:R946"/>
    <mergeCell ref="S944:S946"/>
    <mergeCell ref="S951:S953"/>
    <mergeCell ref="T919:T921"/>
    <mergeCell ref="R941:R943"/>
    <mergeCell ref="S941:S943"/>
    <mergeCell ref="V964:V966"/>
    <mergeCell ref="U925:U927"/>
    <mergeCell ref="R922:R924"/>
    <mergeCell ref="S922:S924"/>
    <mergeCell ref="T922:T924"/>
    <mergeCell ref="U928:U930"/>
    <mergeCell ref="I885:I887"/>
    <mergeCell ref="Q885:Q887"/>
    <mergeCell ref="R885:R887"/>
    <mergeCell ref="S885:S887"/>
    <mergeCell ref="AB925:AB927"/>
    <mergeCell ref="V925:V927"/>
    <mergeCell ref="W925:W927"/>
    <mergeCell ref="D960:D963"/>
    <mergeCell ref="E960:E963"/>
    <mergeCell ref="F960:F963"/>
    <mergeCell ref="G960:G963"/>
    <mergeCell ref="E922:E924"/>
    <mergeCell ref="F922:F924"/>
    <mergeCell ref="G922:G924"/>
    <mergeCell ref="H922:H924"/>
    <mergeCell ref="I922:I924"/>
    <mergeCell ref="N922:N924"/>
    <mergeCell ref="O922:O924"/>
    <mergeCell ref="F935:F937"/>
    <mergeCell ref="F925:F927"/>
    <mergeCell ref="G925:G927"/>
    <mergeCell ref="H925:H927"/>
    <mergeCell ref="I925:I927"/>
    <mergeCell ref="F931:F934"/>
    <mergeCell ref="G931:G934"/>
    <mergeCell ref="H931:H934"/>
    <mergeCell ref="Z931:Z934"/>
    <mergeCell ref="AA931:AA934"/>
    <mergeCell ref="AB912:AB915"/>
    <mergeCell ref="F908:F911"/>
    <mergeCell ref="R837:R839"/>
    <mergeCell ref="I837:I839"/>
    <mergeCell ref="N837:N839"/>
    <mergeCell ref="O837:O839"/>
    <mergeCell ref="P837:P839"/>
    <mergeCell ref="Z840:Z842"/>
    <mergeCell ref="I863:I865"/>
    <mergeCell ref="Y863:Y865"/>
    <mergeCell ref="P891:P893"/>
    <mergeCell ref="Q891:Q893"/>
    <mergeCell ref="R891:R893"/>
    <mergeCell ref="S891:S893"/>
    <mergeCell ref="T891:T893"/>
    <mergeCell ref="U891:U893"/>
    <mergeCell ref="V891:V893"/>
    <mergeCell ref="E882:E884"/>
    <mergeCell ref="O894:O896"/>
    <mergeCell ref="P894:P896"/>
    <mergeCell ref="T897:T899"/>
    <mergeCell ref="W897:W899"/>
    <mergeCell ref="Q947:Q950"/>
    <mergeCell ref="R947:R950"/>
    <mergeCell ref="P951:P953"/>
    <mergeCell ref="Q951:Q953"/>
    <mergeCell ref="R951:R953"/>
    <mergeCell ref="P954:P956"/>
    <mergeCell ref="G944:G946"/>
    <mergeCell ref="H944:H946"/>
    <mergeCell ref="I944:I946"/>
    <mergeCell ref="N944:N946"/>
    <mergeCell ref="O944:O946"/>
    <mergeCell ref="P944:P946"/>
    <mergeCell ref="X931:X934"/>
    <mergeCell ref="W919:W921"/>
    <mergeCell ref="H764:H766"/>
    <mergeCell ref="Z801:Z803"/>
    <mergeCell ref="I754:I757"/>
    <mergeCell ref="N754:N757"/>
    <mergeCell ref="W791:W793"/>
    <mergeCell ref="X782:X784"/>
    <mergeCell ref="S782:S784"/>
    <mergeCell ref="T782:T784"/>
    <mergeCell ref="Y801:Y803"/>
    <mergeCell ref="F776:F778"/>
    <mergeCell ref="AB669:AB671"/>
    <mergeCell ref="Z681:Z683"/>
    <mergeCell ref="V773:V775"/>
    <mergeCell ref="W773:W775"/>
    <mergeCell ref="I785:I787"/>
    <mergeCell ref="I739:I741"/>
    <mergeCell ref="N739:N741"/>
    <mergeCell ref="AA770:AA772"/>
    <mergeCell ref="F754:F757"/>
    <mergeCell ref="G754:G757"/>
    <mergeCell ref="H754:H757"/>
    <mergeCell ref="V782:V784"/>
    <mergeCell ref="E779:E781"/>
    <mergeCell ref="I337:I339"/>
    <mergeCell ref="S361:S364"/>
    <mergeCell ref="T267:T269"/>
    <mergeCell ref="F311:F314"/>
    <mergeCell ref="Z454:Z455"/>
    <mergeCell ref="AA454:AA455"/>
    <mergeCell ref="U472:U474"/>
    <mergeCell ref="Z524:Z526"/>
    <mergeCell ref="U493:U495"/>
    <mergeCell ref="AB448:AB450"/>
    <mergeCell ref="AA441:AA443"/>
    <mergeCell ref="U302:U304"/>
    <mergeCell ref="U286:U289"/>
    <mergeCell ref="U296:U298"/>
    <mergeCell ref="V286:V289"/>
    <mergeCell ref="AA742:AA744"/>
    <mergeCell ref="W656:W658"/>
    <mergeCell ref="Q666:Q668"/>
    <mergeCell ref="R666:R668"/>
    <mergeCell ref="Q669:Q671"/>
    <mergeCell ref="X764:X766"/>
    <mergeCell ref="P782:P784"/>
    <mergeCell ref="Q782:Q784"/>
    <mergeCell ref="I764:I766"/>
    <mergeCell ref="W764:W766"/>
    <mergeCell ref="AB773:AB775"/>
    <mergeCell ref="N659:N662"/>
    <mergeCell ref="O659:O662"/>
    <mergeCell ref="Q656:Q658"/>
    <mergeCell ref="S656:S658"/>
    <mergeCell ref="W770:W772"/>
    <mergeCell ref="I742:I744"/>
    <mergeCell ref="S729:S731"/>
    <mergeCell ref="V739:V741"/>
    <mergeCell ref="P663:P665"/>
    <mergeCell ref="Q663:Q665"/>
    <mergeCell ref="U659:U662"/>
    <mergeCell ref="U663:U665"/>
    <mergeCell ref="K701:K702"/>
    <mergeCell ref="L701:L702"/>
    <mergeCell ref="H732:H735"/>
    <mergeCell ref="B239:B241"/>
    <mergeCell ref="C239:C241"/>
    <mergeCell ref="D239:D241"/>
    <mergeCell ref="E239:E241"/>
    <mergeCell ref="F239:F241"/>
    <mergeCell ref="G239:G241"/>
    <mergeCell ref="H239:H241"/>
    <mergeCell ref="Q264:Q266"/>
    <mergeCell ref="G264:G266"/>
    <mergeCell ref="G274:G276"/>
    <mergeCell ref="H274:H276"/>
    <mergeCell ref="I274:I276"/>
    <mergeCell ref="C261:C263"/>
    <mergeCell ref="D261:D263"/>
    <mergeCell ref="B267:B269"/>
    <mergeCell ref="C267:C269"/>
    <mergeCell ref="N267:N269"/>
    <mergeCell ref="O267:O269"/>
    <mergeCell ref="H242:H245"/>
    <mergeCell ref="F270:F273"/>
    <mergeCell ref="G270:G273"/>
    <mergeCell ref="H270:H273"/>
    <mergeCell ref="I270:I273"/>
    <mergeCell ref="N270:N273"/>
    <mergeCell ref="O270:O273"/>
    <mergeCell ref="E311:E314"/>
    <mergeCell ref="P302:P304"/>
    <mergeCell ref="Q302:Q304"/>
    <mergeCell ref="F220:F223"/>
    <mergeCell ref="E257:E260"/>
    <mergeCell ref="P286:P289"/>
    <mergeCell ref="Q327:Q329"/>
    <mergeCell ref="N330:N332"/>
    <mergeCell ref="O330:O332"/>
    <mergeCell ref="O261:O263"/>
    <mergeCell ref="N283:N285"/>
    <mergeCell ref="E286:E289"/>
    <mergeCell ref="I286:I289"/>
    <mergeCell ref="D296:D298"/>
    <mergeCell ref="E296:E298"/>
    <mergeCell ref="P277:P279"/>
    <mergeCell ref="Q277:Q279"/>
    <mergeCell ref="N324:N326"/>
    <mergeCell ref="G330:G332"/>
    <mergeCell ref="H330:H332"/>
    <mergeCell ref="I330:I332"/>
    <mergeCell ref="D293:D295"/>
    <mergeCell ref="E293:E295"/>
    <mergeCell ref="F293:F295"/>
    <mergeCell ref="G293:G295"/>
    <mergeCell ref="H293:H295"/>
    <mergeCell ref="G296:G298"/>
    <mergeCell ref="H296:H298"/>
    <mergeCell ref="P296:P298"/>
    <mergeCell ref="P236:P238"/>
    <mergeCell ref="Q236:Q238"/>
    <mergeCell ref="B280:B282"/>
    <mergeCell ref="B264:B266"/>
    <mergeCell ref="E270:E273"/>
    <mergeCell ref="C230:C232"/>
    <mergeCell ref="D230:D232"/>
    <mergeCell ref="E242:E245"/>
    <mergeCell ref="I296:I298"/>
    <mergeCell ref="Q321:Q323"/>
    <mergeCell ref="P230:P232"/>
    <mergeCell ref="O220:O223"/>
    <mergeCell ref="P220:P223"/>
    <mergeCell ref="Q220:Q223"/>
    <mergeCell ref="I387:I389"/>
    <mergeCell ref="AH224:AH226"/>
    <mergeCell ref="AI224:AI226"/>
    <mergeCell ref="AJ305:AJ307"/>
    <mergeCell ref="AJ274:AJ276"/>
    <mergeCell ref="S264:S266"/>
    <mergeCell ref="AJ224:AJ226"/>
    <mergeCell ref="W220:W223"/>
    <mergeCell ref="W264:W266"/>
    <mergeCell ref="W261:W263"/>
    <mergeCell ref="X261:X263"/>
    <mergeCell ref="Y261:Y263"/>
    <mergeCell ref="Z261:Z263"/>
    <mergeCell ref="AB267:AB269"/>
    <mergeCell ref="V261:V263"/>
    <mergeCell ref="AH277:AH279"/>
    <mergeCell ref="Z254:Z256"/>
    <mergeCell ref="AA254:AA256"/>
    <mergeCell ref="AC227:AC229"/>
    <mergeCell ref="AD227:AD229"/>
    <mergeCell ref="AE227:AE229"/>
    <mergeCell ref="AF227:AF229"/>
    <mergeCell ref="AG227:AG229"/>
    <mergeCell ref="AH227:AH229"/>
    <mergeCell ref="AI227:AI229"/>
    <mergeCell ref="AJ227:AJ229"/>
    <mergeCell ref="AI242:AI245"/>
    <mergeCell ref="R299:R301"/>
    <mergeCell ref="T230:T232"/>
    <mergeCell ref="R277:R279"/>
    <mergeCell ref="U270:U273"/>
    <mergeCell ref="V270:V273"/>
    <mergeCell ref="AJ236:AJ238"/>
    <mergeCell ref="AD286:AD289"/>
    <mergeCell ref="AE286:AE289"/>
    <mergeCell ref="AF286:AF289"/>
    <mergeCell ref="V264:V266"/>
    <mergeCell ref="AC299:AC301"/>
    <mergeCell ref="AD233:AD235"/>
    <mergeCell ref="AC270:AC273"/>
    <mergeCell ref="AD252:AD253"/>
    <mergeCell ref="AJ280:AJ282"/>
    <mergeCell ref="AJ283:AJ285"/>
    <mergeCell ref="AI261:AI263"/>
    <mergeCell ref="AJ254:AJ256"/>
    <mergeCell ref="Z324:Z326"/>
    <mergeCell ref="U236:U238"/>
    <mergeCell ref="S308:S310"/>
    <mergeCell ref="M239:M240"/>
    <mergeCell ref="N239:N241"/>
    <mergeCell ref="O239:O241"/>
    <mergeCell ref="R264:R266"/>
    <mergeCell ref="Q261:Q263"/>
    <mergeCell ref="T349:T351"/>
    <mergeCell ref="Y220:Y223"/>
    <mergeCell ref="V220:V223"/>
    <mergeCell ref="Q274:Q276"/>
    <mergeCell ref="T337:T339"/>
    <mergeCell ref="R321:R323"/>
    <mergeCell ref="Q283:Q285"/>
    <mergeCell ref="P387:P389"/>
    <mergeCell ref="V330:V332"/>
    <mergeCell ref="I327:I329"/>
    <mergeCell ref="S230:S232"/>
    <mergeCell ref="N261:N263"/>
    <mergeCell ref="I372:I374"/>
    <mergeCell ref="R375:R377"/>
    <mergeCell ref="S375:S377"/>
    <mergeCell ref="T375:T377"/>
    <mergeCell ref="R372:R374"/>
    <mergeCell ref="S372:S374"/>
    <mergeCell ref="O384:O386"/>
    <mergeCell ref="Q387:Q389"/>
    <mergeCell ref="S387:S389"/>
    <mergeCell ref="O375:O377"/>
    <mergeCell ref="P375:P377"/>
    <mergeCell ref="Q375:Q377"/>
    <mergeCell ref="Q384:Q386"/>
    <mergeCell ref="R384:R386"/>
    <mergeCell ref="P372:P374"/>
    <mergeCell ref="I361:I364"/>
    <mergeCell ref="N361:N364"/>
    <mergeCell ref="O361:O364"/>
    <mergeCell ref="T384:T386"/>
    <mergeCell ref="U352:U354"/>
    <mergeCell ref="N358:N360"/>
    <mergeCell ref="P358:P360"/>
    <mergeCell ref="R337:R339"/>
    <mergeCell ref="I346:I348"/>
    <mergeCell ref="N346:N348"/>
    <mergeCell ref="O346:O348"/>
    <mergeCell ref="P346:P348"/>
    <mergeCell ref="Q346:Q348"/>
    <mergeCell ref="U349:U351"/>
    <mergeCell ref="V349:V351"/>
    <mergeCell ref="V375:V377"/>
    <mergeCell ref="S321:S323"/>
    <mergeCell ref="T321:T323"/>
    <mergeCell ref="N236:N238"/>
    <mergeCell ref="R267:R269"/>
    <mergeCell ref="S267:S269"/>
    <mergeCell ref="T308:T310"/>
    <mergeCell ref="S299:S301"/>
    <mergeCell ref="S302:S304"/>
    <mergeCell ref="S305:S307"/>
    <mergeCell ref="R315:R317"/>
    <mergeCell ref="S233:S235"/>
    <mergeCell ref="R293:R295"/>
    <mergeCell ref="S293:S295"/>
    <mergeCell ref="T293:T295"/>
    <mergeCell ref="U293:U295"/>
    <mergeCell ref="U361:U364"/>
    <mergeCell ref="V361:V364"/>
    <mergeCell ref="S352:S354"/>
    <mergeCell ref="Q352:Q354"/>
    <mergeCell ref="R352:R354"/>
    <mergeCell ref="Q239:Q241"/>
    <mergeCell ref="R239:R241"/>
    <mergeCell ref="L239:L240"/>
    <mergeCell ref="R242:R245"/>
    <mergeCell ref="I305:I307"/>
    <mergeCell ref="R343:R345"/>
    <mergeCell ref="U337:U339"/>
    <mergeCell ref="S277:S279"/>
    <mergeCell ref="H372:H374"/>
    <mergeCell ref="D352:D354"/>
    <mergeCell ref="E352:E354"/>
    <mergeCell ref="H365:H368"/>
    <mergeCell ref="G355:G357"/>
    <mergeCell ref="H361:H364"/>
    <mergeCell ref="F372:F374"/>
    <mergeCell ref="G346:G348"/>
    <mergeCell ref="H346:H348"/>
    <mergeCell ref="U321:U323"/>
    <mergeCell ref="D333:D336"/>
    <mergeCell ref="E333:E336"/>
    <mergeCell ref="F333:F336"/>
    <mergeCell ref="G333:G336"/>
    <mergeCell ref="H333:H336"/>
    <mergeCell ref="P361:P364"/>
    <mergeCell ref="Q361:Q364"/>
    <mergeCell ref="R327:R329"/>
    <mergeCell ref="S324:S326"/>
    <mergeCell ref="U343:U345"/>
    <mergeCell ref="T343:T345"/>
    <mergeCell ref="S330:S332"/>
    <mergeCell ref="T330:T332"/>
    <mergeCell ref="U327:U329"/>
    <mergeCell ref="I352:I354"/>
    <mergeCell ref="S333:S336"/>
    <mergeCell ref="I349:I351"/>
    <mergeCell ref="N349:N351"/>
    <mergeCell ref="O349:O351"/>
    <mergeCell ref="G352:G354"/>
    <mergeCell ref="E361:E364"/>
    <mergeCell ref="F361:F364"/>
    <mergeCell ref="G361:G364"/>
    <mergeCell ref="E337:E339"/>
    <mergeCell ref="H352:H354"/>
    <mergeCell ref="H369:H371"/>
    <mergeCell ref="G358:G360"/>
    <mergeCell ref="R346:R348"/>
    <mergeCell ref="T333:T336"/>
    <mergeCell ref="T372:T374"/>
    <mergeCell ref="R333:R336"/>
    <mergeCell ref="S349:S351"/>
    <mergeCell ref="S337:S339"/>
    <mergeCell ref="R355:R357"/>
    <mergeCell ref="S355:S357"/>
    <mergeCell ref="T355:T357"/>
    <mergeCell ref="U355:U357"/>
    <mergeCell ref="T324:T326"/>
    <mergeCell ref="Q349:Q351"/>
    <mergeCell ref="P352:P354"/>
    <mergeCell ref="F349:F351"/>
    <mergeCell ref="F346:F348"/>
    <mergeCell ref="S346:S348"/>
    <mergeCell ref="B236:B238"/>
    <mergeCell ref="B242:B245"/>
    <mergeCell ref="B270:B273"/>
    <mergeCell ref="B286:B289"/>
    <mergeCell ref="B227:B229"/>
    <mergeCell ref="G318:G320"/>
    <mergeCell ref="H318:H320"/>
    <mergeCell ref="I318:I320"/>
    <mergeCell ref="N318:N320"/>
    <mergeCell ref="O318:O320"/>
    <mergeCell ref="E280:E282"/>
    <mergeCell ref="F280:F282"/>
    <mergeCell ref="E274:E276"/>
    <mergeCell ref="D299:D301"/>
    <mergeCell ref="E299:E301"/>
    <mergeCell ref="T205:T207"/>
    <mergeCell ref="S205:S207"/>
    <mergeCell ref="H315:H317"/>
    <mergeCell ref="I315:I317"/>
    <mergeCell ref="Q280:Q282"/>
    <mergeCell ref="R280:R282"/>
    <mergeCell ref="P280:P282"/>
    <mergeCell ref="P208:P210"/>
    <mergeCell ref="Q233:Q235"/>
    <mergeCell ref="R233:R235"/>
    <mergeCell ref="P267:P269"/>
    <mergeCell ref="Q267:Q269"/>
    <mergeCell ref="P227:P229"/>
    <mergeCell ref="P254:P256"/>
    <mergeCell ref="B211:B213"/>
    <mergeCell ref="C211:C213"/>
    <mergeCell ref="D211:D213"/>
    <mergeCell ref="E211:E213"/>
    <mergeCell ref="F211:F213"/>
    <mergeCell ref="G211:G213"/>
    <mergeCell ref="H211:H213"/>
    <mergeCell ref="I211:I213"/>
    <mergeCell ref="G208:G210"/>
    <mergeCell ref="H208:H210"/>
    <mergeCell ref="B217:B219"/>
    <mergeCell ref="D236:D238"/>
    <mergeCell ref="E236:E238"/>
    <mergeCell ref="F236:F238"/>
    <mergeCell ref="G236:G238"/>
    <mergeCell ref="I214:I216"/>
    <mergeCell ref="I230:I232"/>
    <mergeCell ref="B224:B226"/>
    <mergeCell ref="C224:C226"/>
    <mergeCell ref="D224:D226"/>
    <mergeCell ref="E224:E226"/>
    <mergeCell ref="F224:F226"/>
    <mergeCell ref="G224:G226"/>
    <mergeCell ref="C217:C219"/>
    <mergeCell ref="P214:P216"/>
    <mergeCell ref="Q214:Q216"/>
    <mergeCell ref="R214:R216"/>
    <mergeCell ref="F205:F207"/>
    <mergeCell ref="G205:G207"/>
    <mergeCell ref="H205:H207"/>
    <mergeCell ref="P270:P273"/>
    <mergeCell ref="Q270:Q273"/>
    <mergeCell ref="P211:P213"/>
    <mergeCell ref="N217:N219"/>
    <mergeCell ref="O230:O232"/>
    <mergeCell ref="C174:C176"/>
    <mergeCell ref="B177:B179"/>
    <mergeCell ref="C167:C170"/>
    <mergeCell ref="Q211:Q213"/>
    <mergeCell ref="W211:W213"/>
    <mergeCell ref="AA211:AA213"/>
    <mergeCell ref="N208:N210"/>
    <mergeCell ref="N280:N282"/>
    <mergeCell ref="O280:O282"/>
    <mergeCell ref="T249:T251"/>
    <mergeCell ref="O236:O238"/>
    <mergeCell ref="AG220:AG223"/>
    <mergeCell ref="AH220:AH223"/>
    <mergeCell ref="AI220:AI223"/>
    <mergeCell ref="AD205:AD207"/>
    <mergeCell ref="AG315:AG317"/>
    <mergeCell ref="AH230:AH232"/>
    <mergeCell ref="AI230:AI232"/>
    <mergeCell ref="D242:D245"/>
    <mergeCell ref="G217:G219"/>
    <mergeCell ref="H217:H219"/>
    <mergeCell ref="G257:G260"/>
    <mergeCell ref="H257:H260"/>
    <mergeCell ref="I239:I241"/>
    <mergeCell ref="J239:J240"/>
    <mergeCell ref="O274:O276"/>
    <mergeCell ref="P274:P276"/>
    <mergeCell ref="P264:P266"/>
    <mergeCell ref="J205:J206"/>
    <mergeCell ref="K205:K206"/>
    <mergeCell ref="P305:P307"/>
    <mergeCell ref="H224:H226"/>
    <mergeCell ref="I220:I223"/>
    <mergeCell ref="E205:E207"/>
    <mergeCell ref="O264:O266"/>
    <mergeCell ref="I205:I207"/>
    <mergeCell ref="D220:D223"/>
    <mergeCell ref="N227:N229"/>
    <mergeCell ref="O227:O229"/>
    <mergeCell ref="I257:I260"/>
    <mergeCell ref="K254:K255"/>
    <mergeCell ref="L254:L255"/>
    <mergeCell ref="M254:M255"/>
    <mergeCell ref="N211:N213"/>
    <mergeCell ref="O211:O213"/>
    <mergeCell ref="N233:N235"/>
    <mergeCell ref="I242:I245"/>
    <mergeCell ref="R211:R213"/>
    <mergeCell ref="S211:S213"/>
    <mergeCell ref="O214:O216"/>
    <mergeCell ref="Q230:Q232"/>
    <mergeCell ref="R230:R232"/>
    <mergeCell ref="N242:N245"/>
    <mergeCell ref="O242:O245"/>
    <mergeCell ref="P242:P245"/>
    <mergeCell ref="Q242:Q245"/>
    <mergeCell ref="N315:N317"/>
    <mergeCell ref="O315:O317"/>
    <mergeCell ref="Q305:Q307"/>
    <mergeCell ref="T277:T279"/>
    <mergeCell ref="U277:U279"/>
    <mergeCell ref="S296:S298"/>
    <mergeCell ref="O217:O219"/>
    <mergeCell ref="P217:P219"/>
    <mergeCell ref="E144:E146"/>
    <mergeCell ref="C147:C149"/>
    <mergeCell ref="D147:D149"/>
    <mergeCell ref="B205:B207"/>
    <mergeCell ref="B189:B191"/>
    <mergeCell ref="C189:C191"/>
    <mergeCell ref="H236:H238"/>
    <mergeCell ref="F144:F146"/>
    <mergeCell ref="I174:I176"/>
    <mergeCell ref="H174:H176"/>
    <mergeCell ref="G174:G176"/>
    <mergeCell ref="F174:F176"/>
    <mergeCell ref="D189:D191"/>
    <mergeCell ref="E189:E191"/>
    <mergeCell ref="F189:F191"/>
    <mergeCell ref="H167:H170"/>
    <mergeCell ref="I167:I170"/>
    <mergeCell ref="B163:B166"/>
    <mergeCell ref="C163:C166"/>
    <mergeCell ref="D163:D166"/>
    <mergeCell ref="E163:E166"/>
    <mergeCell ref="F163:F166"/>
    <mergeCell ref="G163:G166"/>
    <mergeCell ref="H163:H166"/>
    <mergeCell ref="I163:I166"/>
    <mergeCell ref="C205:C207"/>
    <mergeCell ref="C198:C200"/>
    <mergeCell ref="D198:D200"/>
    <mergeCell ref="E198:E200"/>
    <mergeCell ref="F198:F200"/>
    <mergeCell ref="G198:G200"/>
    <mergeCell ref="H198:H200"/>
    <mergeCell ref="H227:H229"/>
    <mergeCell ref="G220:G223"/>
    <mergeCell ref="H220:H223"/>
    <mergeCell ref="B150:B152"/>
    <mergeCell ref="C150:C152"/>
    <mergeCell ref="D150:D152"/>
    <mergeCell ref="E150:E152"/>
    <mergeCell ref="E153:E154"/>
    <mergeCell ref="F153:F154"/>
    <mergeCell ref="C227:C229"/>
    <mergeCell ref="C236:C238"/>
    <mergeCell ref="B198:B200"/>
    <mergeCell ref="B201:B204"/>
    <mergeCell ref="C201:C204"/>
    <mergeCell ref="G233:G235"/>
    <mergeCell ref="H233:H235"/>
    <mergeCell ref="E230:E232"/>
    <mergeCell ref="F230:F232"/>
    <mergeCell ref="D217:D219"/>
    <mergeCell ref="I233:I235"/>
    <mergeCell ref="D205:D207"/>
    <mergeCell ref="C233:C235"/>
    <mergeCell ref="B214:B216"/>
    <mergeCell ref="C214:C216"/>
    <mergeCell ref="D214:D216"/>
    <mergeCell ref="E214:E216"/>
    <mergeCell ref="F214:F216"/>
    <mergeCell ref="G214:G216"/>
    <mergeCell ref="G180:G181"/>
    <mergeCell ref="H180:H181"/>
    <mergeCell ref="E174:E176"/>
    <mergeCell ref="D174:D176"/>
    <mergeCell ref="I208:I210"/>
    <mergeCell ref="I227:I229"/>
    <mergeCell ref="D283:D285"/>
    <mergeCell ref="E283:E285"/>
    <mergeCell ref="F283:F285"/>
    <mergeCell ref="D267:D269"/>
    <mergeCell ref="E267:E269"/>
    <mergeCell ref="H261:H263"/>
    <mergeCell ref="D277:D279"/>
    <mergeCell ref="E277:E279"/>
    <mergeCell ref="F277:F279"/>
    <mergeCell ref="G283:G285"/>
    <mergeCell ref="H283:H285"/>
    <mergeCell ref="I283:I285"/>
    <mergeCell ref="D270:D273"/>
    <mergeCell ref="G242:G245"/>
    <mergeCell ref="G277:G279"/>
    <mergeCell ref="H277:H279"/>
    <mergeCell ref="I277:I279"/>
    <mergeCell ref="C257:C260"/>
    <mergeCell ref="D257:D260"/>
    <mergeCell ref="F257:F260"/>
    <mergeCell ref="D201:D204"/>
    <mergeCell ref="E201:E204"/>
    <mergeCell ref="F201:F204"/>
    <mergeCell ref="C208:C210"/>
    <mergeCell ref="C280:C282"/>
    <mergeCell ref="C270:C273"/>
    <mergeCell ref="D280:D282"/>
    <mergeCell ref="G280:G282"/>
    <mergeCell ref="H280:H282"/>
    <mergeCell ref="I280:I282"/>
    <mergeCell ref="I180:I181"/>
    <mergeCell ref="F242:F245"/>
    <mergeCell ref="G201:G204"/>
    <mergeCell ref="H201:H204"/>
    <mergeCell ref="I201:I204"/>
    <mergeCell ref="E208:E210"/>
    <mergeCell ref="F217:F219"/>
    <mergeCell ref="H214:H216"/>
    <mergeCell ref="F233:F235"/>
    <mergeCell ref="E147:E149"/>
    <mergeCell ref="F147:F149"/>
    <mergeCell ref="G147:G149"/>
    <mergeCell ref="H147:H149"/>
    <mergeCell ref="I147:I149"/>
    <mergeCell ref="G167:G170"/>
    <mergeCell ref="B167:B170"/>
    <mergeCell ref="N122:N125"/>
    <mergeCell ref="J135:J136"/>
    <mergeCell ref="K135:K136"/>
    <mergeCell ref="L135:L136"/>
    <mergeCell ref="M135:M136"/>
    <mergeCell ref="N132:N134"/>
    <mergeCell ref="J129:J130"/>
    <mergeCell ref="K129:K130"/>
    <mergeCell ref="L129:L130"/>
    <mergeCell ref="M129:M130"/>
    <mergeCell ref="K132:K133"/>
    <mergeCell ref="L132:L133"/>
    <mergeCell ref="M132:M133"/>
    <mergeCell ref="N129:N131"/>
    <mergeCell ref="B153:B154"/>
    <mergeCell ref="C153:C154"/>
    <mergeCell ref="D153:D154"/>
    <mergeCell ref="H135:H137"/>
    <mergeCell ref="D177:D179"/>
    <mergeCell ref="C177:C179"/>
    <mergeCell ref="H177:H179"/>
    <mergeCell ref="B171:B173"/>
    <mergeCell ref="C171:C173"/>
    <mergeCell ref="D171:D173"/>
    <mergeCell ref="E171:E173"/>
    <mergeCell ref="F171:F173"/>
    <mergeCell ref="G171:G173"/>
    <mergeCell ref="B174:B176"/>
    <mergeCell ref="L140:L141"/>
    <mergeCell ref="M140:M141"/>
    <mergeCell ref="B142:B143"/>
    <mergeCell ref="C140:C143"/>
    <mergeCell ref="D140:D143"/>
    <mergeCell ref="E140:E143"/>
    <mergeCell ref="F140:F143"/>
    <mergeCell ref="G140:G143"/>
    <mergeCell ref="H140:H143"/>
    <mergeCell ref="I140:I143"/>
    <mergeCell ref="N140:N143"/>
    <mergeCell ref="D167:D170"/>
    <mergeCell ref="E167:E170"/>
    <mergeCell ref="F167:F170"/>
    <mergeCell ref="C157:C159"/>
    <mergeCell ref="F160:F162"/>
    <mergeCell ref="B157:B159"/>
    <mergeCell ref="B122:B125"/>
    <mergeCell ref="C122:C125"/>
    <mergeCell ref="F135:F137"/>
    <mergeCell ref="G135:G137"/>
    <mergeCell ref="B135:B137"/>
    <mergeCell ref="C135:C137"/>
    <mergeCell ref="D135:D137"/>
    <mergeCell ref="E135:E137"/>
    <mergeCell ref="G129:G131"/>
    <mergeCell ref="H129:H131"/>
    <mergeCell ref="I129:I131"/>
    <mergeCell ref="D144:D146"/>
    <mergeCell ref="B185:B188"/>
    <mergeCell ref="C185:C188"/>
    <mergeCell ref="D185:D188"/>
    <mergeCell ref="E185:E188"/>
    <mergeCell ref="F185:F188"/>
    <mergeCell ref="G185:G188"/>
    <mergeCell ref="H185:H188"/>
    <mergeCell ref="B182:B184"/>
    <mergeCell ref="D182:D184"/>
    <mergeCell ref="C182:C184"/>
    <mergeCell ref="H182:H184"/>
    <mergeCell ref="G182:G184"/>
    <mergeCell ref="F182:F184"/>
    <mergeCell ref="E182:E184"/>
    <mergeCell ref="B195:B197"/>
    <mergeCell ref="C195:C197"/>
    <mergeCell ref="G105:G107"/>
    <mergeCell ref="H105:H107"/>
    <mergeCell ref="I105:I107"/>
    <mergeCell ref="B132:B134"/>
    <mergeCell ref="C132:C134"/>
    <mergeCell ref="D132:D134"/>
    <mergeCell ref="E132:E134"/>
    <mergeCell ref="F132:F134"/>
    <mergeCell ref="G132:G134"/>
    <mergeCell ref="H132:H134"/>
    <mergeCell ref="I132:I134"/>
    <mergeCell ref="D115:D118"/>
    <mergeCell ref="E115:E118"/>
    <mergeCell ref="D126:D128"/>
    <mergeCell ref="E126:E128"/>
    <mergeCell ref="G108:G109"/>
    <mergeCell ref="H108:H109"/>
    <mergeCell ref="G115:G118"/>
    <mergeCell ref="H115:H118"/>
    <mergeCell ref="E111:E114"/>
    <mergeCell ref="F111:F114"/>
    <mergeCell ref="G111:G114"/>
    <mergeCell ref="B111:B114"/>
    <mergeCell ref="C111:C114"/>
    <mergeCell ref="B108:B109"/>
    <mergeCell ref="B115:B118"/>
    <mergeCell ref="B119:B121"/>
    <mergeCell ref="C119:C121"/>
    <mergeCell ref="E129:E131"/>
    <mergeCell ref="F126:F128"/>
    <mergeCell ref="G177:G179"/>
    <mergeCell ref="F177:F179"/>
    <mergeCell ref="E177:E179"/>
    <mergeCell ref="B180:B181"/>
    <mergeCell ref="C180:C181"/>
    <mergeCell ref="D180:D181"/>
    <mergeCell ref="E180:E181"/>
    <mergeCell ref="F180:F181"/>
    <mergeCell ref="E160:E162"/>
    <mergeCell ref="H126:H128"/>
    <mergeCell ref="I126:I128"/>
    <mergeCell ref="H119:H121"/>
    <mergeCell ref="I119:I121"/>
    <mergeCell ref="G126:G128"/>
    <mergeCell ref="D119:D121"/>
    <mergeCell ref="E119:E121"/>
    <mergeCell ref="G189:G191"/>
    <mergeCell ref="B192:B194"/>
    <mergeCell ref="B126:B128"/>
    <mergeCell ref="C126:C128"/>
    <mergeCell ref="B89:B91"/>
    <mergeCell ref="C89:C91"/>
    <mergeCell ref="D89:D91"/>
    <mergeCell ref="E89:E91"/>
    <mergeCell ref="F89:F91"/>
    <mergeCell ref="G89:G91"/>
    <mergeCell ref="N89:N91"/>
    <mergeCell ref="O89:O91"/>
    <mergeCell ref="P89:P91"/>
    <mergeCell ref="Q89:Q91"/>
    <mergeCell ref="E66:E68"/>
    <mergeCell ref="F66:F68"/>
    <mergeCell ref="G66:G68"/>
    <mergeCell ref="C42:C45"/>
    <mergeCell ref="K30:K31"/>
    <mergeCell ref="L30:L31"/>
    <mergeCell ref="M30:M31"/>
    <mergeCell ref="J39:J40"/>
    <mergeCell ref="K39:K40"/>
    <mergeCell ref="L39:L40"/>
    <mergeCell ref="M39:M40"/>
    <mergeCell ref="H30:H32"/>
    <mergeCell ref="I30:I32"/>
    <mergeCell ref="V36:V38"/>
    <mergeCell ref="I42:I45"/>
    <mergeCell ref="V39:V41"/>
    <mergeCell ref="W39:W41"/>
    <mergeCell ref="X39:X41"/>
    <mergeCell ref="U42:U45"/>
    <mergeCell ref="V42:V45"/>
    <mergeCell ref="W42:W45"/>
    <mergeCell ref="X42:X45"/>
    <mergeCell ref="N42:N45"/>
    <mergeCell ref="P57:P59"/>
    <mergeCell ref="Q57:Q59"/>
    <mergeCell ref="R57:R59"/>
    <mergeCell ref="S57:S59"/>
    <mergeCell ref="T57:T59"/>
    <mergeCell ref="U57:U59"/>
    <mergeCell ref="V57:V59"/>
    <mergeCell ref="S89:S91"/>
    <mergeCell ref="C73:C75"/>
    <mergeCell ref="D73:D75"/>
    <mergeCell ref="E73:E75"/>
    <mergeCell ref="E95:E98"/>
    <mergeCell ref="F95:F98"/>
    <mergeCell ref="G95:G98"/>
    <mergeCell ref="H95:H98"/>
    <mergeCell ref="I95:I98"/>
    <mergeCell ref="N95:N98"/>
    <mergeCell ref="O95:O98"/>
    <mergeCell ref="P95:P98"/>
    <mergeCell ref="Q95:Q98"/>
    <mergeCell ref="E105:E107"/>
    <mergeCell ref="F105:F107"/>
    <mergeCell ref="O119:O121"/>
    <mergeCell ref="P119:P121"/>
    <mergeCell ref="Q119:Q121"/>
    <mergeCell ref="C108:C109"/>
    <mergeCell ref="D108:D109"/>
    <mergeCell ref="E108:E109"/>
    <mergeCell ref="F108:F109"/>
    <mergeCell ref="AJ989:AJ992"/>
    <mergeCell ref="W1009:W1011"/>
    <mergeCell ref="X1009:X1011"/>
    <mergeCell ref="Y1009:Y1011"/>
    <mergeCell ref="Z1009:Z1011"/>
    <mergeCell ref="AJ993:AJ995"/>
    <mergeCell ref="W993:W995"/>
    <mergeCell ref="X993:X995"/>
    <mergeCell ref="Y993:Y995"/>
    <mergeCell ref="Z993:Z995"/>
    <mergeCell ref="W989:W992"/>
    <mergeCell ref="X989:X992"/>
    <mergeCell ref="AD989:AD992"/>
    <mergeCell ref="AE989:AE992"/>
    <mergeCell ref="AF989:AF992"/>
    <mergeCell ref="O996:O998"/>
    <mergeCell ref="P996:P998"/>
    <mergeCell ref="Q996:Q998"/>
    <mergeCell ref="R996:R998"/>
    <mergeCell ref="S996:S998"/>
    <mergeCell ref="N1009:N1011"/>
    <mergeCell ref="O1009:O1011"/>
    <mergeCell ref="P1009:P1011"/>
    <mergeCell ref="Q1009:Q1011"/>
    <mergeCell ref="B989:B992"/>
    <mergeCell ref="C989:C992"/>
    <mergeCell ref="D989:D992"/>
    <mergeCell ref="E989:E992"/>
    <mergeCell ref="C1002:C1005"/>
    <mergeCell ref="D1002:D1005"/>
    <mergeCell ref="E1002:E1005"/>
    <mergeCell ref="F1002:F1005"/>
    <mergeCell ref="G1002:G1005"/>
    <mergeCell ref="H1002:H1005"/>
    <mergeCell ref="I1002:I1005"/>
    <mergeCell ref="N1002:N1005"/>
    <mergeCell ref="O1002:O1005"/>
    <mergeCell ref="P1002:P1005"/>
    <mergeCell ref="Q1002:Q1005"/>
    <mergeCell ref="R1002:R1005"/>
    <mergeCell ref="S1002:S1005"/>
    <mergeCell ref="T1002:T1005"/>
    <mergeCell ref="U1002:U1005"/>
    <mergeCell ref="V1002:V1005"/>
    <mergeCell ref="W1002:W1005"/>
    <mergeCell ref="X1002:X1005"/>
    <mergeCell ref="E996:E998"/>
    <mergeCell ref="AE1006:AE1008"/>
    <mergeCell ref="AH1006:AH1008"/>
    <mergeCell ref="AB1002:AB1005"/>
    <mergeCell ref="AC1002:AC1005"/>
    <mergeCell ref="AD1002:AD1005"/>
    <mergeCell ref="AE1002:AE1005"/>
    <mergeCell ref="AI1002:AI1005"/>
    <mergeCell ref="AF1002:AF1005"/>
    <mergeCell ref="AG1002:AG1005"/>
    <mergeCell ref="Z996:Z998"/>
    <mergeCell ref="AA996:AA998"/>
    <mergeCell ref="AB996:AB998"/>
    <mergeCell ref="I999:I1001"/>
    <mergeCell ref="AC996:AC998"/>
    <mergeCell ref="AD996:AD998"/>
    <mergeCell ref="Q993:Q995"/>
    <mergeCell ref="R999:R1001"/>
    <mergeCell ref="C973:C975"/>
    <mergeCell ref="D973:D975"/>
    <mergeCell ref="E973:E975"/>
    <mergeCell ref="D976:D978"/>
    <mergeCell ref="E976:E978"/>
    <mergeCell ref="F976:F978"/>
    <mergeCell ref="G976:G978"/>
    <mergeCell ref="H973:H975"/>
    <mergeCell ref="H976:H978"/>
    <mergeCell ref="C954:C956"/>
    <mergeCell ref="D954:D956"/>
    <mergeCell ref="E954:E956"/>
    <mergeCell ref="F954:F956"/>
    <mergeCell ref="G954:G956"/>
    <mergeCell ref="S979:S981"/>
    <mergeCell ref="H979:H981"/>
    <mergeCell ref="B954:B956"/>
    <mergeCell ref="B967:B969"/>
    <mergeCell ref="D967:D969"/>
    <mergeCell ref="E967:E969"/>
    <mergeCell ref="B964:B966"/>
    <mergeCell ref="C964:C966"/>
    <mergeCell ref="D964:D966"/>
    <mergeCell ref="E964:E966"/>
    <mergeCell ref="P979:P981"/>
    <mergeCell ref="Q979:Q981"/>
    <mergeCell ref="R979:R981"/>
    <mergeCell ref="C976:C978"/>
    <mergeCell ref="O970:O972"/>
    <mergeCell ref="H970:H972"/>
    <mergeCell ref="I967:I969"/>
    <mergeCell ref="G973:G975"/>
    <mergeCell ref="P964:P966"/>
    <mergeCell ref="Q964:Q966"/>
    <mergeCell ref="R964:R966"/>
    <mergeCell ref="S964:S966"/>
    <mergeCell ref="S967:S969"/>
    <mergeCell ref="S970:S972"/>
    <mergeCell ref="G970:G972"/>
    <mergeCell ref="G979:G981"/>
    <mergeCell ref="C979:C981"/>
    <mergeCell ref="D979:D981"/>
    <mergeCell ref="E979:E981"/>
    <mergeCell ref="F979:F981"/>
    <mergeCell ref="N973:N975"/>
    <mergeCell ref="S973:S975"/>
    <mergeCell ref="B976:B978"/>
    <mergeCell ref="B979:B981"/>
    <mergeCell ref="N979:N981"/>
    <mergeCell ref="O976:O978"/>
    <mergeCell ref="Q976:Q978"/>
    <mergeCell ref="O973:O975"/>
    <mergeCell ref="B970:B972"/>
    <mergeCell ref="B973:B975"/>
    <mergeCell ref="I973:I975"/>
    <mergeCell ref="I976:I978"/>
    <mergeCell ref="N976:N978"/>
    <mergeCell ref="I979:I981"/>
    <mergeCell ref="R967:R969"/>
    <mergeCell ref="R973:R975"/>
    <mergeCell ref="R954:R956"/>
    <mergeCell ref="R976:R978"/>
    <mergeCell ref="C996:C998"/>
    <mergeCell ref="D996:D998"/>
    <mergeCell ref="G996:G998"/>
    <mergeCell ref="H996:H998"/>
    <mergeCell ref="I996:I998"/>
    <mergeCell ref="T996:T998"/>
    <mergeCell ref="I993:I995"/>
    <mergeCell ref="Y1006:Y1008"/>
    <mergeCell ref="AG824:AG826"/>
    <mergeCell ref="AH824:AH826"/>
    <mergeCell ref="G817:G820"/>
    <mergeCell ref="G824:G826"/>
    <mergeCell ref="S982:S984"/>
    <mergeCell ref="T979:T981"/>
    <mergeCell ref="U979:U981"/>
    <mergeCell ref="V979:V981"/>
    <mergeCell ref="T982:T984"/>
    <mergeCell ref="U982:U984"/>
    <mergeCell ref="V982:V984"/>
    <mergeCell ref="N996:N998"/>
    <mergeCell ref="F941:F943"/>
    <mergeCell ref="G941:G943"/>
    <mergeCell ref="AG989:AG992"/>
    <mergeCell ref="AH989:AH992"/>
    <mergeCell ref="X801:X803"/>
    <mergeCell ref="AC916:AC918"/>
    <mergeCell ref="AE843:AE845"/>
    <mergeCell ref="AI989:AI992"/>
    <mergeCell ref="AI993:AI995"/>
    <mergeCell ref="R1009:R1011"/>
    <mergeCell ref="F989:F992"/>
    <mergeCell ref="G989:G992"/>
    <mergeCell ref="H989:H992"/>
    <mergeCell ref="G993:G995"/>
    <mergeCell ref="H993:H995"/>
    <mergeCell ref="N1006:N1008"/>
    <mergeCell ref="O1006:O1008"/>
    <mergeCell ref="P1006:P1008"/>
    <mergeCell ref="AI996:AI998"/>
    <mergeCell ref="I1009:I1011"/>
    <mergeCell ref="AF1009:AF1011"/>
    <mergeCell ref="AF996:AF998"/>
    <mergeCell ref="AG996:AG998"/>
    <mergeCell ref="AH996:AH998"/>
    <mergeCell ref="AH999:AH1001"/>
    <mergeCell ref="AI999:AI1001"/>
    <mergeCell ref="V888:V890"/>
    <mergeCell ref="W888:W890"/>
    <mergeCell ref="U869:U871"/>
    <mergeCell ref="V869:V871"/>
    <mergeCell ref="Q875:Q877"/>
    <mergeCell ref="R875:R877"/>
    <mergeCell ref="S875:S877"/>
    <mergeCell ref="F882:F884"/>
    <mergeCell ref="G882:G884"/>
    <mergeCell ref="H882:H884"/>
    <mergeCell ref="I882:I884"/>
    <mergeCell ref="N882:N884"/>
    <mergeCell ref="N863:N865"/>
    <mergeCell ref="U882:U884"/>
    <mergeCell ref="V882:V884"/>
    <mergeCell ref="I866:I868"/>
    <mergeCell ref="Q928:Q930"/>
    <mergeCell ref="R928:R930"/>
    <mergeCell ref="S928:S930"/>
    <mergeCell ref="P912:P915"/>
    <mergeCell ref="Q912:Q915"/>
    <mergeCell ref="R912:R915"/>
    <mergeCell ref="S912:S915"/>
    <mergeCell ref="T912:T915"/>
    <mergeCell ref="H916:H918"/>
    <mergeCell ref="I916:I918"/>
    <mergeCell ref="N993:N995"/>
    <mergeCell ref="O993:O995"/>
    <mergeCell ref="P993:P995"/>
    <mergeCell ref="N804:N807"/>
    <mergeCell ref="O804:O807"/>
    <mergeCell ref="Q814:Q816"/>
    <mergeCell ref="R814:R816"/>
    <mergeCell ref="S814:S816"/>
    <mergeCell ref="S821:S823"/>
    <mergeCell ref="S827:S829"/>
    <mergeCell ref="T814:T816"/>
    <mergeCell ref="P824:P826"/>
    <mergeCell ref="F964:F966"/>
    <mergeCell ref="G964:G966"/>
    <mergeCell ref="H798:H800"/>
    <mergeCell ref="I798:I800"/>
    <mergeCell ref="X869:X871"/>
    <mergeCell ref="Y869:Y871"/>
    <mergeCell ref="Z869:Z871"/>
    <mergeCell ref="AA869:AA871"/>
    <mergeCell ref="AE912:AE915"/>
    <mergeCell ref="W811:W813"/>
    <mergeCell ref="P928:P930"/>
    <mergeCell ref="V996:V998"/>
    <mergeCell ref="AF798:AF800"/>
    <mergeCell ref="F973:F975"/>
    <mergeCell ref="X824:X826"/>
    <mergeCell ref="Y824:Y826"/>
    <mergeCell ref="Z824:Z826"/>
    <mergeCell ref="AA824:AA826"/>
    <mergeCell ref="AB824:AB826"/>
    <mergeCell ref="AC824:AC826"/>
    <mergeCell ref="AD824:AD826"/>
    <mergeCell ref="AE824:AE826"/>
    <mergeCell ref="AF824:AF826"/>
    <mergeCell ref="N916:N918"/>
    <mergeCell ref="O916:O918"/>
    <mergeCell ref="P916:P918"/>
    <mergeCell ref="Q916:Q918"/>
    <mergeCell ref="R916:R918"/>
    <mergeCell ref="S916:S918"/>
    <mergeCell ref="T916:T918"/>
    <mergeCell ref="U897:U899"/>
    <mergeCell ref="R900:R903"/>
    <mergeCell ref="S900:S903"/>
    <mergeCell ref="P888:P890"/>
    <mergeCell ref="Q888:Q890"/>
    <mergeCell ref="R888:R890"/>
    <mergeCell ref="S888:S890"/>
    <mergeCell ref="U916:U918"/>
    <mergeCell ref="V916:V918"/>
    <mergeCell ref="W916:W918"/>
    <mergeCell ref="Q922:Q924"/>
    <mergeCell ref="F919:F921"/>
    <mergeCell ref="G919:G921"/>
    <mergeCell ref="H919:H921"/>
    <mergeCell ref="I919:I921"/>
    <mergeCell ref="G912:G915"/>
    <mergeCell ref="H912:H915"/>
    <mergeCell ref="I912:I915"/>
    <mergeCell ref="N912:N915"/>
    <mergeCell ref="O912:O915"/>
    <mergeCell ref="W922:W924"/>
    <mergeCell ref="H885:H887"/>
    <mergeCell ref="AG542:AG545"/>
    <mergeCell ref="AB542:AB545"/>
    <mergeCell ref="Z530:Z532"/>
    <mergeCell ref="AC559:AC561"/>
    <mergeCell ref="AD536:AD538"/>
    <mergeCell ref="Y536:Y538"/>
    <mergeCell ref="AF539:AF541"/>
    <mergeCell ref="AD499:AD502"/>
    <mergeCell ref="Y499:Y502"/>
    <mergeCell ref="Y821:Y823"/>
    <mergeCell ref="Z821:Z823"/>
    <mergeCell ref="X859:X862"/>
    <mergeCell ref="Y859:Y862"/>
    <mergeCell ref="Z859:Z862"/>
    <mergeCell ref="AA859:AA862"/>
    <mergeCell ref="AG882:AG884"/>
    <mergeCell ref="Z745:Z747"/>
    <mergeCell ref="Z574:Z575"/>
    <mergeCell ref="AA574:AA575"/>
    <mergeCell ref="AB530:AB532"/>
    <mergeCell ref="AC530:AC532"/>
    <mergeCell ref="AD530:AD532"/>
    <mergeCell ref="Z536:Z538"/>
    <mergeCell ref="AA536:AA538"/>
    <mergeCell ref="AB536:AB538"/>
    <mergeCell ref="AC536:AC538"/>
    <mergeCell ref="AA583:AA585"/>
    <mergeCell ref="W583:W585"/>
    <mergeCell ref="X583:X585"/>
    <mergeCell ref="W568:W570"/>
    <mergeCell ref="Y794:Y797"/>
    <mergeCell ref="Z583:Z585"/>
    <mergeCell ref="AD620:AD623"/>
    <mergeCell ref="AD814:AD816"/>
    <mergeCell ref="AA568:AA570"/>
    <mergeCell ref="AC681:AC683"/>
    <mergeCell ref="AD758:AD760"/>
    <mergeCell ref="AE748:AE750"/>
    <mergeCell ref="AA732:AA735"/>
    <mergeCell ref="W549:W551"/>
    <mergeCell ref="Z697:Z700"/>
    <mergeCell ref="AB817:AB820"/>
    <mergeCell ref="AC817:AC820"/>
    <mergeCell ref="Y791:Y793"/>
    <mergeCell ref="Z791:Z793"/>
    <mergeCell ref="AA791:AA793"/>
    <mergeCell ref="AB791:AB793"/>
    <mergeCell ref="AA804:AA807"/>
    <mergeCell ref="AE863:AE865"/>
    <mergeCell ref="AD846:AD848"/>
    <mergeCell ref="AE846:AE848"/>
    <mergeCell ref="AG875:AG877"/>
    <mergeCell ref="AG843:AG845"/>
    <mergeCell ref="AE742:AE744"/>
    <mergeCell ref="AD779:AD781"/>
    <mergeCell ref="AD656:AD658"/>
    <mergeCell ref="AD843:AD845"/>
    <mergeCell ref="AF814:AF816"/>
    <mergeCell ref="AG814:AG816"/>
    <mergeCell ref="AF863:AF865"/>
    <mergeCell ref="AG863:AG865"/>
    <mergeCell ref="Z398:Z400"/>
    <mergeCell ref="U333:U336"/>
    <mergeCell ref="AG361:AG364"/>
    <mergeCell ref="AA311:AA314"/>
    <mergeCell ref="Z267:Z269"/>
    <mergeCell ref="AC274:AC276"/>
    <mergeCell ref="AD274:AD276"/>
    <mergeCell ref="AE274:AE276"/>
    <mergeCell ref="AD302:AD304"/>
    <mergeCell ref="AE302:AE304"/>
    <mergeCell ref="AF302:AF304"/>
    <mergeCell ref="X270:X273"/>
    <mergeCell ref="Z315:Z317"/>
    <mergeCell ref="V410:V412"/>
    <mergeCell ref="W413:W415"/>
    <mergeCell ref="AA324:AA326"/>
    <mergeCell ref="AD299:AD301"/>
    <mergeCell ref="AA280:AA282"/>
    <mergeCell ref="Y283:Y285"/>
    <mergeCell ref="Z283:Z285"/>
    <mergeCell ref="AA283:AA285"/>
    <mergeCell ref="Z321:Z323"/>
    <mergeCell ref="Z318:Z320"/>
    <mergeCell ref="AG270:AG273"/>
    <mergeCell ref="W270:W273"/>
    <mergeCell ref="AA384:AA386"/>
    <mergeCell ref="AA369:AA371"/>
    <mergeCell ref="Y349:Y351"/>
    <mergeCell ref="Z349:Z351"/>
    <mergeCell ref="AG308:AG310"/>
    <mergeCell ref="AD387:AD389"/>
    <mergeCell ref="AE384:AE386"/>
    <mergeCell ref="AC324:AC326"/>
    <mergeCell ref="AB324:AB326"/>
    <mergeCell ref="AD330:AD332"/>
    <mergeCell ref="AD324:AD326"/>
    <mergeCell ref="AC267:AC269"/>
    <mergeCell ref="AD267:AD269"/>
    <mergeCell ref="U384:U386"/>
    <mergeCell ref="Y321:Y323"/>
    <mergeCell ref="Z296:Z298"/>
    <mergeCell ref="AA274:AA276"/>
    <mergeCell ref="U308:U310"/>
    <mergeCell ref="V308:V310"/>
    <mergeCell ref="V274:V276"/>
    <mergeCell ref="V302:V304"/>
    <mergeCell ref="AC375:AC377"/>
    <mergeCell ref="X387:X389"/>
    <mergeCell ref="X394:X397"/>
    <mergeCell ref="X381:X383"/>
    <mergeCell ref="Y381:Y383"/>
    <mergeCell ref="Z381:Z383"/>
    <mergeCell ref="AA381:AA383"/>
    <mergeCell ref="AB381:AB383"/>
    <mergeCell ref="AC381:AC383"/>
    <mergeCell ref="AD381:AD383"/>
    <mergeCell ref="U283:U285"/>
    <mergeCell ref="AA308:AA310"/>
    <mergeCell ref="X321:X323"/>
    <mergeCell ref="AE174:AE176"/>
    <mergeCell ref="AF211:AF213"/>
    <mergeCell ref="AG211:AG213"/>
    <mergeCell ref="AH311:AH314"/>
    <mergeCell ref="AH315:AH317"/>
    <mergeCell ref="AD355:AD357"/>
    <mergeCell ref="AI296:AI298"/>
    <mergeCell ref="AF346:AF348"/>
    <mergeCell ref="AG180:AG181"/>
    <mergeCell ref="AH302:AH304"/>
    <mergeCell ref="AI302:AI304"/>
    <mergeCell ref="AH286:AH289"/>
    <mergeCell ref="AD185:AD188"/>
    <mergeCell ref="AI198:AI200"/>
    <mergeCell ref="AH198:AH200"/>
    <mergeCell ref="AI315:AI317"/>
    <mergeCell ref="AF274:AF276"/>
    <mergeCell ref="AG274:AG276"/>
    <mergeCell ref="AH274:AH276"/>
    <mergeCell ref="AE264:AE266"/>
    <mergeCell ref="AF264:AF266"/>
    <mergeCell ref="AG264:AG266"/>
    <mergeCell ref="AH264:AH266"/>
    <mergeCell ref="AF208:AF210"/>
    <mergeCell ref="AG208:AG210"/>
    <mergeCell ref="AH208:AH210"/>
    <mergeCell ref="AE233:AE235"/>
    <mergeCell ref="AC236:AC238"/>
    <mergeCell ref="AD239:AD241"/>
    <mergeCell ref="AI208:AI210"/>
    <mergeCell ref="AI214:AI216"/>
    <mergeCell ref="AE311:AE314"/>
    <mergeCell ref="AF311:AF314"/>
    <mergeCell ref="AI233:AI235"/>
    <mergeCell ref="AI236:AI238"/>
    <mergeCell ref="AD264:AD266"/>
    <mergeCell ref="AG267:AG269"/>
    <mergeCell ref="AI264:AI266"/>
    <mergeCell ref="AJ211:AJ213"/>
    <mergeCell ref="AH217:AH219"/>
    <mergeCell ref="AI217:AI219"/>
    <mergeCell ref="AD217:AD219"/>
    <mergeCell ref="AG261:AG263"/>
    <mergeCell ref="AH361:AH364"/>
    <mergeCell ref="AE299:AE301"/>
    <mergeCell ref="AF299:AF301"/>
    <mergeCell ref="AG217:AG219"/>
    <mergeCell ref="AH308:AH310"/>
    <mergeCell ref="AH280:AH282"/>
    <mergeCell ref="AI280:AI282"/>
    <mergeCell ref="AH355:AH357"/>
    <mergeCell ref="AJ349:AJ351"/>
    <mergeCell ref="AI355:AI357"/>
    <mergeCell ref="AG333:AG336"/>
    <mergeCell ref="AJ286:AJ289"/>
    <mergeCell ref="AD280:AD282"/>
    <mergeCell ref="AE280:AE282"/>
    <mergeCell ref="AI308:AI310"/>
    <mergeCell ref="AI195:AI197"/>
    <mergeCell ref="AH195:AH197"/>
    <mergeCell ref="AF195:AF197"/>
    <mergeCell ref="AB185:AB188"/>
    <mergeCell ref="AG205:AG207"/>
    <mergeCell ref="AH205:AH207"/>
    <mergeCell ref="AE214:AE216"/>
    <mergeCell ref="AF214:AF216"/>
    <mergeCell ref="AI311:AI314"/>
    <mergeCell ref="AD211:AD213"/>
    <mergeCell ref="AH270:AH273"/>
    <mergeCell ref="AH180:AH181"/>
    <mergeCell ref="AC369:AC371"/>
    <mergeCell ref="AD369:AD371"/>
    <mergeCell ref="AE369:AE371"/>
    <mergeCell ref="AF369:AF371"/>
    <mergeCell ref="AE277:AE279"/>
    <mergeCell ref="AF277:AF279"/>
    <mergeCell ref="AC343:AC345"/>
    <mergeCell ref="AD343:AD345"/>
    <mergeCell ref="AC330:AC332"/>
    <mergeCell ref="AG311:AG314"/>
    <mergeCell ref="AB195:AB197"/>
    <mergeCell ref="AB277:AB279"/>
    <mergeCell ref="AG369:AG371"/>
    <mergeCell ref="AB264:AB266"/>
    <mergeCell ref="AG365:AG368"/>
    <mergeCell ref="AJ343:AJ345"/>
    <mergeCell ref="AI343:AI345"/>
    <mergeCell ref="AD296:AD298"/>
    <mergeCell ref="AJ327:AJ329"/>
    <mergeCell ref="AE296:AE298"/>
    <mergeCell ref="AG280:AG282"/>
    <mergeCell ref="AE217:AE219"/>
    <mergeCell ref="AF217:AF219"/>
    <mergeCell ref="AE305:AE307"/>
    <mergeCell ref="AH233:AH235"/>
    <mergeCell ref="AI201:AI204"/>
    <mergeCell ref="AG201:AG204"/>
    <mergeCell ref="AD208:AD210"/>
    <mergeCell ref="AD214:AD216"/>
    <mergeCell ref="AI211:AI213"/>
    <mergeCell ref="AG214:AG216"/>
    <mergeCell ref="AH214:AH216"/>
    <mergeCell ref="AJ217:AJ219"/>
    <mergeCell ref="AD311:AD314"/>
    <mergeCell ref="AD333:AD336"/>
    <mergeCell ref="AG330:AG332"/>
    <mergeCell ref="AJ195:AJ197"/>
    <mergeCell ref="AJ192:AJ194"/>
    <mergeCell ref="AI182:AI184"/>
    <mergeCell ref="AI293:AI295"/>
    <mergeCell ref="AJ293:AJ295"/>
    <mergeCell ref="AH340:AH342"/>
    <mergeCell ref="AI340:AI342"/>
    <mergeCell ref="AJ340:AJ342"/>
    <mergeCell ref="AJ230:AJ232"/>
    <mergeCell ref="AJ337:AJ339"/>
    <mergeCell ref="AI205:AI207"/>
    <mergeCell ref="AJ361:AJ364"/>
    <mergeCell ref="AH333:AH336"/>
    <mergeCell ref="AJ277:AJ279"/>
    <mergeCell ref="AG277:AG279"/>
    <mergeCell ref="AI270:AI273"/>
    <mergeCell ref="AI277:AI279"/>
    <mergeCell ref="AJ270:AJ273"/>
    <mergeCell ref="AH267:AH269"/>
    <mergeCell ref="AI267:AI269"/>
    <mergeCell ref="AJ267:AJ269"/>
    <mergeCell ref="AJ264:AJ266"/>
    <mergeCell ref="AE242:AE245"/>
    <mergeCell ref="AI254:AI256"/>
    <mergeCell ref="AF249:AF251"/>
    <mergeCell ref="AG249:AG251"/>
    <mergeCell ref="AH249:AH251"/>
    <mergeCell ref="AI249:AI251"/>
    <mergeCell ref="AJ249:AJ251"/>
    <mergeCell ref="AI299:AI301"/>
    <mergeCell ref="AH283:AH285"/>
    <mergeCell ref="AD270:AD273"/>
    <mergeCell ref="AF327:AF329"/>
    <mergeCell ref="AF330:AF332"/>
    <mergeCell ref="AH296:AH298"/>
    <mergeCell ref="AJ214:AJ216"/>
    <mergeCell ref="AJ220:AJ223"/>
    <mergeCell ref="AE318:AE320"/>
    <mergeCell ref="AJ308:AJ310"/>
    <mergeCell ref="AJ299:AJ301"/>
    <mergeCell ref="AJ302:AJ304"/>
    <mergeCell ref="AJ242:AJ245"/>
    <mergeCell ref="AG296:AG298"/>
    <mergeCell ref="AD352:AD354"/>
    <mergeCell ref="AB147:AB149"/>
    <mergeCell ref="AH66:AH68"/>
    <mergeCell ref="AG82:AG84"/>
    <mergeCell ref="AE108:AE109"/>
    <mergeCell ref="AG33:AG35"/>
    <mergeCell ref="AE99:AE101"/>
    <mergeCell ref="AF99:AF101"/>
    <mergeCell ref="AI63:AI65"/>
    <mergeCell ref="AJ63:AJ65"/>
    <mergeCell ref="AI73:AI75"/>
    <mergeCell ref="AD85:AD88"/>
    <mergeCell ref="AE85:AE88"/>
    <mergeCell ref="AC57:AC59"/>
    <mergeCell ref="AD57:AD59"/>
    <mergeCell ref="AB39:AB41"/>
    <mergeCell ref="AC39:AC41"/>
    <mergeCell ref="AA57:AA59"/>
    <mergeCell ref="AA46:AA49"/>
    <mergeCell ref="AF50:AF51"/>
    <mergeCell ref="AB30:AB32"/>
    <mergeCell ref="AC30:AC32"/>
    <mergeCell ref="AD30:AD32"/>
    <mergeCell ref="AE89:AE91"/>
    <mergeCell ref="AF89:AF91"/>
    <mergeCell ref="AG89:AG91"/>
    <mergeCell ref="AE82:AE84"/>
    <mergeCell ref="AE24:AE27"/>
    <mergeCell ref="AF102:AF104"/>
    <mergeCell ref="AD36:AD38"/>
    <mergeCell ref="AG135:AG137"/>
    <mergeCell ref="AC24:AC27"/>
    <mergeCell ref="AD24:AD27"/>
    <mergeCell ref="AF63:AF65"/>
    <mergeCell ref="AG63:AG65"/>
    <mergeCell ref="AF66:AF68"/>
    <mergeCell ref="AA50:AA51"/>
    <mergeCell ref="AI69:AI72"/>
    <mergeCell ref="AF33:AF35"/>
    <mergeCell ref="AH33:AH35"/>
    <mergeCell ref="AD46:AD49"/>
    <mergeCell ref="AE46:AE49"/>
    <mergeCell ref="AF46:AF49"/>
    <mergeCell ref="AG60:AG62"/>
    <mergeCell ref="AH89:AH91"/>
    <mergeCell ref="AI99:AI101"/>
    <mergeCell ref="AF144:AF146"/>
    <mergeCell ref="AD144:AD146"/>
    <mergeCell ref="AG144:AG146"/>
    <mergeCell ref="AA129:AA131"/>
    <mergeCell ref="AB129:AB131"/>
    <mergeCell ref="AC129:AC131"/>
    <mergeCell ref="AD129:AD131"/>
    <mergeCell ref="AH105:AH107"/>
    <mergeCell ref="AI105:AI107"/>
    <mergeCell ref="AJ85:AJ88"/>
    <mergeCell ref="AI79:AI81"/>
    <mergeCell ref="AJ79:AJ81"/>
    <mergeCell ref="AA122:AA125"/>
    <mergeCell ref="AJ30:AJ32"/>
    <mergeCell ref="AE63:AE65"/>
    <mergeCell ref="AH82:AH84"/>
    <mergeCell ref="AB82:AB84"/>
    <mergeCell ref="AF85:AF88"/>
    <mergeCell ref="AG66:AG68"/>
    <mergeCell ref="AE36:AE38"/>
    <mergeCell ref="AF36:AF38"/>
    <mergeCell ref="J30:J31"/>
    <mergeCell ref="N60:N62"/>
    <mergeCell ref="V66:V68"/>
    <mergeCell ref="W66:W68"/>
    <mergeCell ref="Z57:Z59"/>
    <mergeCell ref="Z63:Z65"/>
    <mergeCell ref="AJ76:AJ78"/>
    <mergeCell ref="AJ73:AJ75"/>
    <mergeCell ref="AH63:AH65"/>
    <mergeCell ref="AJ50:AJ51"/>
    <mergeCell ref="AI50:AI51"/>
    <mergeCell ref="AI66:AI68"/>
    <mergeCell ref="AF60:AF62"/>
    <mergeCell ref="AH60:AH62"/>
    <mergeCell ref="Z36:Z38"/>
    <mergeCell ref="AG24:AG29"/>
    <mergeCell ref="AJ24:AJ29"/>
    <mergeCell ref="AI24:AI29"/>
    <mergeCell ref="AB63:AB65"/>
    <mergeCell ref="AC60:AC62"/>
    <mergeCell ref="AD60:AD62"/>
    <mergeCell ref="AE60:AE62"/>
    <mergeCell ref="AA28:AA29"/>
    <mergeCell ref="AI36:AI38"/>
    <mergeCell ref="AC42:AC45"/>
    <mergeCell ref="AD42:AD45"/>
    <mergeCell ref="AE42:AE45"/>
    <mergeCell ref="AF42:AF45"/>
    <mergeCell ref="AG42:AG45"/>
    <mergeCell ref="AH42:AH45"/>
    <mergeCell ref="AI42:AI45"/>
    <mergeCell ref="AB66:AB68"/>
    <mergeCell ref="AC66:AC68"/>
    <mergeCell ref="AD66:AD68"/>
    <mergeCell ref="AE66:AE68"/>
    <mergeCell ref="AI76:AI78"/>
    <mergeCell ref="Z66:Z68"/>
    <mergeCell ref="Z30:Z32"/>
    <mergeCell ref="Z39:Z41"/>
    <mergeCell ref="AC63:AC65"/>
    <mergeCell ref="AD63:AD65"/>
    <mergeCell ref="AE30:AE32"/>
    <mergeCell ref="AF30:AF32"/>
    <mergeCell ref="AG30:AG32"/>
    <mergeCell ref="AH30:AH32"/>
    <mergeCell ref="AJ42:AJ45"/>
    <mergeCell ref="AF24:AF27"/>
    <mergeCell ref="AF28:AF29"/>
    <mergeCell ref="AI46:AI49"/>
    <mergeCell ref="AH24:AH29"/>
    <mergeCell ref="AJ36:AJ38"/>
    <mergeCell ref="AE57:AE59"/>
    <mergeCell ref="Z60:Z62"/>
    <mergeCell ref="AA60:AA62"/>
    <mergeCell ref="AB60:AB62"/>
    <mergeCell ref="AI30:AI32"/>
    <mergeCell ref="AA30:AA32"/>
    <mergeCell ref="AA82:AA84"/>
    <mergeCell ref="AE111:AE114"/>
    <mergeCell ref="AG108:AG109"/>
    <mergeCell ref="AA111:AA114"/>
    <mergeCell ref="AJ108:AJ109"/>
    <mergeCell ref="AB57:AB59"/>
    <mergeCell ref="AF57:AF59"/>
    <mergeCell ref="AH36:AH38"/>
    <mergeCell ref="AF39:AF41"/>
    <mergeCell ref="U132:U134"/>
    <mergeCell ref="Q126:Q128"/>
    <mergeCell ref="AH126:AH128"/>
    <mergeCell ref="AI126:AI128"/>
    <mergeCell ref="Z132:Z134"/>
    <mergeCell ref="Y135:Y137"/>
    <mergeCell ref="X99:X101"/>
    <mergeCell ref="Y99:Y101"/>
    <mergeCell ref="Z99:Z101"/>
    <mergeCell ref="V105:V107"/>
    <mergeCell ref="AC135:AC137"/>
    <mergeCell ref="AD135:AD137"/>
    <mergeCell ref="AF135:AF137"/>
    <mergeCell ref="W135:W137"/>
    <mergeCell ref="AH73:AH75"/>
    <mergeCell ref="S111:S114"/>
    <mergeCell ref="AJ46:AJ49"/>
    <mergeCell ref="AI33:AI35"/>
    <mergeCell ref="AJ33:AJ35"/>
    <mergeCell ref="AB50:AB51"/>
    <mergeCell ref="AC50:AC51"/>
    <mergeCell ref="AD50:AD51"/>
    <mergeCell ref="AJ92:AJ94"/>
    <mergeCell ref="AE50:AE51"/>
    <mergeCell ref="AJ69:AJ72"/>
    <mergeCell ref="AA89:AA91"/>
    <mergeCell ref="AB89:AB91"/>
    <mergeCell ref="AC89:AC91"/>
    <mergeCell ref="AG36:AG38"/>
    <mergeCell ref="AA33:AA35"/>
    <mergeCell ref="AJ99:AJ101"/>
    <mergeCell ref="U85:U88"/>
    <mergeCell ref="S66:S68"/>
    <mergeCell ref="T66:T68"/>
    <mergeCell ref="AC108:AC109"/>
    <mergeCell ref="R111:R114"/>
    <mergeCell ref="V129:V131"/>
    <mergeCell ref="AE122:AE125"/>
    <mergeCell ref="Y126:Y128"/>
    <mergeCell ref="Z126:Z128"/>
    <mergeCell ref="AD126:AD128"/>
    <mergeCell ref="W129:W131"/>
    <mergeCell ref="X129:X131"/>
    <mergeCell ref="Y129:Y131"/>
    <mergeCell ref="Z129:Z131"/>
    <mergeCell ref="R119:R121"/>
    <mergeCell ref="S119:S121"/>
    <mergeCell ref="Y122:Y125"/>
    <mergeCell ref="D36:D38"/>
    <mergeCell ref="E36:E38"/>
    <mergeCell ref="F36:F38"/>
    <mergeCell ref="G36:G38"/>
    <mergeCell ref="H36:H38"/>
    <mergeCell ref="I36:I38"/>
    <mergeCell ref="N36:N38"/>
    <mergeCell ref="P39:P41"/>
    <mergeCell ref="Q39:Q41"/>
    <mergeCell ref="D33:D35"/>
    <mergeCell ref="Y42:Y45"/>
    <mergeCell ref="Q36:Q38"/>
    <mergeCell ref="R36:R38"/>
    <mergeCell ref="S36:S38"/>
    <mergeCell ref="T36:T38"/>
    <mergeCell ref="E33:E35"/>
    <mergeCell ref="P36:P38"/>
    <mergeCell ref="B69:B72"/>
    <mergeCell ref="X66:X68"/>
    <mergeCell ref="C46:C49"/>
    <mergeCell ref="B76:B78"/>
    <mergeCell ref="C76:C78"/>
    <mergeCell ref="R46:R49"/>
    <mergeCell ref="O82:O84"/>
    <mergeCell ref="Y89:Y91"/>
    <mergeCell ref="B79:B81"/>
    <mergeCell ref="AG50:AG51"/>
    <mergeCell ref="AH50:AH51"/>
    <mergeCell ref="P30:P32"/>
    <mergeCell ref="Q30:Q32"/>
    <mergeCell ref="R30:R32"/>
    <mergeCell ref="S30:S32"/>
    <mergeCell ref="T30:T32"/>
    <mergeCell ref="U30:U32"/>
    <mergeCell ref="AC33:AC35"/>
    <mergeCell ref="AD33:AD35"/>
    <mergeCell ref="AE33:AE35"/>
    <mergeCell ref="R73:R75"/>
    <mergeCell ref="AG85:AG88"/>
    <mergeCell ref="AH85:AH88"/>
    <mergeCell ref="AA85:AA88"/>
    <mergeCell ref="AB85:AB88"/>
    <mergeCell ref="AA66:AA68"/>
    <mergeCell ref="G30:G32"/>
    <mergeCell ref="N57:N59"/>
    <mergeCell ref="O57:O59"/>
    <mergeCell ref="B50:B51"/>
    <mergeCell ref="C50:C51"/>
    <mergeCell ref="D50:D51"/>
    <mergeCell ref="E50:E51"/>
    <mergeCell ref="F50:F51"/>
    <mergeCell ref="G50:G51"/>
    <mergeCell ref="H50:H51"/>
    <mergeCell ref="I50:I51"/>
    <mergeCell ref="N50:N51"/>
    <mergeCell ref="Y57:Y59"/>
    <mergeCell ref="AB46:AB49"/>
    <mergeCell ref="Z76:Z78"/>
    <mergeCell ref="R89:R91"/>
    <mergeCell ref="Z82:Z84"/>
    <mergeCell ref="Z89:Z91"/>
    <mergeCell ref="AG76:AG78"/>
    <mergeCell ref="AC85:AC88"/>
    <mergeCell ref="W73:W75"/>
    <mergeCell ref="D111:D114"/>
    <mergeCell ref="F115:F118"/>
    <mergeCell ref="D102:D104"/>
    <mergeCell ref="H99:H101"/>
    <mergeCell ref="I99:I101"/>
    <mergeCell ref="B102:B104"/>
    <mergeCell ref="H66:H68"/>
    <mergeCell ref="B57:B59"/>
    <mergeCell ref="C57:C59"/>
    <mergeCell ref="D57:D59"/>
    <mergeCell ref="E57:E59"/>
    <mergeCell ref="F57:F59"/>
    <mergeCell ref="G57:G59"/>
    <mergeCell ref="H57:H59"/>
    <mergeCell ref="I57:I59"/>
    <mergeCell ref="D92:D94"/>
    <mergeCell ref="E92:E94"/>
    <mergeCell ref="F92:F94"/>
    <mergeCell ref="B63:B65"/>
    <mergeCell ref="C63:C65"/>
    <mergeCell ref="D63:D65"/>
    <mergeCell ref="B52:B53"/>
    <mergeCell ref="C52:C53"/>
    <mergeCell ref="D52:D53"/>
    <mergeCell ref="E52:E53"/>
    <mergeCell ref="F52:F53"/>
    <mergeCell ref="G52:G53"/>
    <mergeCell ref="H52:H53"/>
    <mergeCell ref="I52:I53"/>
    <mergeCell ref="N52:N53"/>
    <mergeCell ref="O52:O53"/>
    <mergeCell ref="P52:P53"/>
    <mergeCell ref="Q52:Q53"/>
    <mergeCell ref="B82:B84"/>
    <mergeCell ref="C82:C84"/>
    <mergeCell ref="D82:D84"/>
    <mergeCell ref="E82:E84"/>
    <mergeCell ref="F82:F84"/>
    <mergeCell ref="G82:G84"/>
    <mergeCell ref="H82:H84"/>
    <mergeCell ref="I82:I84"/>
    <mergeCell ref="Q111:Q114"/>
    <mergeCell ref="H111:H114"/>
    <mergeCell ref="I111:I114"/>
    <mergeCell ref="P69:P72"/>
    <mergeCell ref="Q69:Q72"/>
    <mergeCell ref="H73:H75"/>
    <mergeCell ref="I73:I75"/>
    <mergeCell ref="N73:N75"/>
    <mergeCell ref="C79:C81"/>
    <mergeCell ref="D79:D81"/>
    <mergeCell ref="E79:E81"/>
    <mergeCell ref="F79:F81"/>
    <mergeCell ref="G79:G81"/>
    <mergeCell ref="B105:B107"/>
    <mergeCell ref="C105:C107"/>
    <mergeCell ref="D105:D107"/>
    <mergeCell ref="C115:C118"/>
    <mergeCell ref="B24:B29"/>
    <mergeCell ref="C24:C29"/>
    <mergeCell ref="D24:D29"/>
    <mergeCell ref="E24:E29"/>
    <mergeCell ref="G24:G29"/>
    <mergeCell ref="H24:H29"/>
    <mergeCell ref="I24:I29"/>
    <mergeCell ref="Q33:Q35"/>
    <mergeCell ref="R33:R35"/>
    <mergeCell ref="S33:S35"/>
    <mergeCell ref="T33:T35"/>
    <mergeCell ref="U33:U35"/>
    <mergeCell ref="V33:V35"/>
    <mergeCell ref="W33:W35"/>
    <mergeCell ref="X33:X35"/>
    <mergeCell ref="D69:D72"/>
    <mergeCell ref="E69:E72"/>
    <mergeCell ref="F69:F72"/>
    <mergeCell ref="G69:G72"/>
    <mergeCell ref="H69:H72"/>
    <mergeCell ref="F33:F35"/>
    <mergeCell ref="G33:G35"/>
    <mergeCell ref="H33:H35"/>
    <mergeCell ref="I33:I35"/>
    <mergeCell ref="N33:N35"/>
    <mergeCell ref="N46:N49"/>
    <mergeCell ref="O46:O49"/>
    <mergeCell ref="O50:O51"/>
    <mergeCell ref="P50:P51"/>
    <mergeCell ref="Q50:Q51"/>
    <mergeCell ref="X46:X49"/>
    <mergeCell ref="P33:P35"/>
    <mergeCell ref="S46:S49"/>
    <mergeCell ref="P42:P45"/>
    <mergeCell ref="Q42:Q45"/>
    <mergeCell ref="R42:R45"/>
    <mergeCell ref="S42:S45"/>
    <mergeCell ref="T42:T45"/>
    <mergeCell ref="W36:W38"/>
    <mergeCell ref="E63:E65"/>
    <mergeCell ref="F63:F65"/>
    <mergeCell ref="G63:G65"/>
    <mergeCell ref="H63:H65"/>
    <mergeCell ref="I63:I65"/>
    <mergeCell ref="N63:N65"/>
    <mergeCell ref="O63:O65"/>
    <mergeCell ref="P63:P65"/>
    <mergeCell ref="Q63:Q65"/>
    <mergeCell ref="R63:R65"/>
    <mergeCell ref="S63:S65"/>
    <mergeCell ref="F46:F49"/>
    <mergeCell ref="G46:G49"/>
    <mergeCell ref="H46:H49"/>
    <mergeCell ref="I46:I49"/>
    <mergeCell ref="B46:B49"/>
    <mergeCell ref="U66:U68"/>
    <mergeCell ref="R52:R53"/>
    <mergeCell ref="S52:S53"/>
    <mergeCell ref="T52:T53"/>
    <mergeCell ref="U52:U53"/>
    <mergeCell ref="V52:V53"/>
    <mergeCell ref="W52:W53"/>
    <mergeCell ref="X52:X53"/>
    <mergeCell ref="O42:O45"/>
    <mergeCell ref="O24:O29"/>
    <mergeCell ref="I69:I72"/>
    <mergeCell ref="C69:C72"/>
    <mergeCell ref="I66:I68"/>
    <mergeCell ref="Y46:Y49"/>
    <mergeCell ref="N66:N68"/>
    <mergeCell ref="O66:O68"/>
    <mergeCell ref="P66:P68"/>
    <mergeCell ref="Q66:Q68"/>
    <mergeCell ref="C36:C38"/>
    <mergeCell ref="C30:C32"/>
    <mergeCell ref="D30:D32"/>
    <mergeCell ref="E30:E32"/>
    <mergeCell ref="F30:F32"/>
    <mergeCell ref="B42:B45"/>
    <mergeCell ref="D42:D45"/>
    <mergeCell ref="E42:E45"/>
    <mergeCell ref="F42:F45"/>
    <mergeCell ref="G42:G45"/>
    <mergeCell ref="H42:H45"/>
    <mergeCell ref="B39:B41"/>
    <mergeCell ref="C39:C41"/>
    <mergeCell ref="D39:D41"/>
    <mergeCell ref="E39:E41"/>
    <mergeCell ref="F39:F41"/>
    <mergeCell ref="G39:G41"/>
    <mergeCell ref="H39:H41"/>
    <mergeCell ref="I39:I41"/>
    <mergeCell ref="N39:N41"/>
    <mergeCell ref="O39:O41"/>
    <mergeCell ref="O36:O38"/>
    <mergeCell ref="S39:S41"/>
    <mergeCell ref="O60:O62"/>
    <mergeCell ref="B33:B35"/>
    <mergeCell ref="C33:C35"/>
    <mergeCell ref="B30:B32"/>
    <mergeCell ref="B66:B68"/>
    <mergeCell ref="C66:C68"/>
    <mergeCell ref="D66:D68"/>
    <mergeCell ref="D46:D49"/>
    <mergeCell ref="E46:E49"/>
    <mergeCell ref="V69:V72"/>
    <mergeCell ref="W69:W72"/>
    <mergeCell ref="O33:O35"/>
    <mergeCell ref="N30:N32"/>
    <mergeCell ref="O30:O32"/>
    <mergeCell ref="V60:V62"/>
    <mergeCell ref="W60:W62"/>
    <mergeCell ref="X69:X72"/>
    <mergeCell ref="N69:N72"/>
    <mergeCell ref="O69:O72"/>
    <mergeCell ref="K25:K27"/>
    <mergeCell ref="R66:R68"/>
    <mergeCell ref="Y30:Y32"/>
    <mergeCell ref="B36:B38"/>
    <mergeCell ref="J25:J27"/>
    <mergeCell ref="U46:U49"/>
    <mergeCell ref="V46:V49"/>
    <mergeCell ref="W46:W49"/>
    <mergeCell ref="N24:N29"/>
    <mergeCell ref="F28:F29"/>
    <mergeCell ref="F24:F27"/>
    <mergeCell ref="R39:R41"/>
    <mergeCell ref="W30:W32"/>
    <mergeCell ref="X28:X29"/>
    <mergeCell ref="X36:X38"/>
    <mergeCell ref="T39:T41"/>
    <mergeCell ref="P60:P62"/>
    <mergeCell ref="Q60:Q62"/>
    <mergeCell ref="R60:R62"/>
    <mergeCell ref="S60:S62"/>
    <mergeCell ref="T60:T62"/>
    <mergeCell ref="U60:U62"/>
    <mergeCell ref="V24:V27"/>
    <mergeCell ref="U28:U29"/>
    <mergeCell ref="Q24:Q29"/>
    <mergeCell ref="R24:R29"/>
    <mergeCell ref="S24:S29"/>
    <mergeCell ref="T24:T29"/>
    <mergeCell ref="S18:S23"/>
    <mergeCell ref="V28:V29"/>
    <mergeCell ref="Z28:Z29"/>
    <mergeCell ref="R50:R51"/>
    <mergeCell ref="S50:S51"/>
    <mergeCell ref="T50:T51"/>
    <mergeCell ref="U50:U51"/>
    <mergeCell ref="V50:V51"/>
    <mergeCell ref="W50:W51"/>
    <mergeCell ref="X50:X51"/>
    <mergeCell ref="Y50:Y51"/>
    <mergeCell ref="Z50:Z51"/>
    <mergeCell ref="U39:U41"/>
    <mergeCell ref="X60:X62"/>
    <mergeCell ref="P46:P49"/>
    <mergeCell ref="Q46:Q49"/>
    <mergeCell ref="T46:T49"/>
    <mergeCell ref="Y60:Y62"/>
    <mergeCell ref="U20:U21"/>
    <mergeCell ref="Y20:Y21"/>
    <mergeCell ref="W20:W21"/>
    <mergeCell ref="U22:U23"/>
    <mergeCell ref="U36:U38"/>
    <mergeCell ref="W57:W59"/>
    <mergeCell ref="X57:X59"/>
    <mergeCell ref="V30:V32"/>
    <mergeCell ref="Y39:Y41"/>
    <mergeCell ref="Y33:Y35"/>
    <mergeCell ref="X30:X32"/>
    <mergeCell ref="Y36:Y38"/>
    <mergeCell ref="Z42:Z45"/>
    <mergeCell ref="Z33:Z35"/>
    <mergeCell ref="Z46:Z49"/>
    <mergeCell ref="P18:P23"/>
    <mergeCell ref="AB18:AB19"/>
    <mergeCell ref="AB20:AB21"/>
    <mergeCell ref="L25:L27"/>
    <mergeCell ref="M25:M27"/>
    <mergeCell ref="U24:U27"/>
    <mergeCell ref="W24:W27"/>
    <mergeCell ref="X24:X27"/>
    <mergeCell ref="N18:N23"/>
    <mergeCell ref="O18:O23"/>
    <mergeCell ref="B9:B14"/>
    <mergeCell ref="C9:C14"/>
    <mergeCell ref="D9:D14"/>
    <mergeCell ref="E9:E14"/>
    <mergeCell ref="G9:G14"/>
    <mergeCell ref="H9:H14"/>
    <mergeCell ref="I9:I14"/>
    <mergeCell ref="N9:N14"/>
    <mergeCell ref="O9:O14"/>
    <mergeCell ref="P9:P14"/>
    <mergeCell ref="Q9:Q14"/>
    <mergeCell ref="AB28:AB29"/>
    <mergeCell ref="AC28:AC29"/>
    <mergeCell ref="AD28:AD29"/>
    <mergeCell ref="AB24:AB27"/>
    <mergeCell ref="AE28:AE29"/>
    <mergeCell ref="Y24:Y27"/>
    <mergeCell ref="Y28:Y29"/>
    <mergeCell ref="V18:V19"/>
    <mergeCell ref="Y22:Y23"/>
    <mergeCell ref="AA24:AA27"/>
    <mergeCell ref="P24:P29"/>
    <mergeCell ref="Z24:Z27"/>
    <mergeCell ref="W28:W29"/>
    <mergeCell ref="V9:V14"/>
    <mergeCell ref="AB9:AB14"/>
    <mergeCell ref="AC9:AC14"/>
    <mergeCell ref="AD9:AD14"/>
    <mergeCell ref="AC20:AC21"/>
    <mergeCell ref="Z22:Z23"/>
    <mergeCell ref="AF20:AF21"/>
    <mergeCell ref="B15:B17"/>
    <mergeCell ref="C15:C17"/>
    <mergeCell ref="D15:D17"/>
    <mergeCell ref="S15:S17"/>
    <mergeCell ref="E15:E17"/>
    <mergeCell ref="G15:G17"/>
    <mergeCell ref="H15:H17"/>
    <mergeCell ref="I15:I17"/>
    <mergeCell ref="N15:N17"/>
    <mergeCell ref="F18:F19"/>
    <mergeCell ref="U15:U17"/>
    <mergeCell ref="AB22:AB23"/>
    <mergeCell ref="P15:P17"/>
    <mergeCell ref="AC22:AC23"/>
    <mergeCell ref="U18:U19"/>
    <mergeCell ref="F22:F23"/>
    <mergeCell ref="B18:B23"/>
    <mergeCell ref="C18:C23"/>
    <mergeCell ref="D18:D23"/>
    <mergeCell ref="E18:E23"/>
    <mergeCell ref="V20:V21"/>
    <mergeCell ref="Y18:Y19"/>
    <mergeCell ref="AA20:AA21"/>
    <mergeCell ref="AA18:AA19"/>
    <mergeCell ref="AI15:AI17"/>
    <mergeCell ref="AI18:AI23"/>
    <mergeCell ref="AG15:AG17"/>
    <mergeCell ref="AH15:AH17"/>
    <mergeCell ref="AC18:AC19"/>
    <mergeCell ref="AD18:AD19"/>
    <mergeCell ref="AE18:AE19"/>
    <mergeCell ref="X20:X21"/>
    <mergeCell ref="AD20:AD21"/>
    <mergeCell ref="AE20:AE21"/>
    <mergeCell ref="AJ5:AJ6"/>
    <mergeCell ref="P5:P6"/>
    <mergeCell ref="Q5:Q6"/>
    <mergeCell ref="R5:R6"/>
    <mergeCell ref="AC5:AC6"/>
    <mergeCell ref="T15:T17"/>
    <mergeCell ref="W18:W19"/>
    <mergeCell ref="X18:X19"/>
    <mergeCell ref="W22:W23"/>
    <mergeCell ref="X22:X23"/>
    <mergeCell ref="AH18:AH23"/>
    <mergeCell ref="AG18:AG23"/>
    <mergeCell ref="R9:R14"/>
    <mergeCell ref="S9:S14"/>
    <mergeCell ref="T9:T14"/>
    <mergeCell ref="U9:U14"/>
    <mergeCell ref="AE9:AE14"/>
    <mergeCell ref="AF9:AF14"/>
    <mergeCell ref="AF22:AF23"/>
    <mergeCell ref="AD22:AD23"/>
    <mergeCell ref="AE22:AE23"/>
    <mergeCell ref="AA22:AA23"/>
    <mergeCell ref="V22:V23"/>
    <mergeCell ref="Q18:Q23"/>
    <mergeCell ref="AJ9:AJ14"/>
    <mergeCell ref="AA9:AA14"/>
    <mergeCell ref="F13:F14"/>
    <mergeCell ref="Z20:Z21"/>
    <mergeCell ref="R18:R23"/>
    <mergeCell ref="T18:T23"/>
    <mergeCell ref="Q15:Q17"/>
    <mergeCell ref="R15:R17"/>
    <mergeCell ref="AJ18:AJ23"/>
    <mergeCell ref="AJ15:AJ17"/>
    <mergeCell ref="G18:G23"/>
    <mergeCell ref="H18:H23"/>
    <mergeCell ref="F20:F21"/>
    <mergeCell ref="I18:I23"/>
    <mergeCell ref="AF18:AF19"/>
    <mergeCell ref="Z18:Z19"/>
    <mergeCell ref="AC46:AC49"/>
    <mergeCell ref="AA39:AA41"/>
    <mergeCell ref="AF185:AF188"/>
    <mergeCell ref="AI60:AI62"/>
    <mergeCell ref="AJ60:AJ62"/>
    <mergeCell ref="AI57:AI59"/>
    <mergeCell ref="AJ66:AJ68"/>
    <mergeCell ref="AC92:AC94"/>
    <mergeCell ref="AI108:AI109"/>
    <mergeCell ref="AG157:AG159"/>
    <mergeCell ref="AG171:AG173"/>
    <mergeCell ref="AB132:AB134"/>
    <mergeCell ref="AA126:AA128"/>
    <mergeCell ref="AB126:AB128"/>
    <mergeCell ref="AB33:AB35"/>
    <mergeCell ref="AE147:AE149"/>
    <mergeCell ref="AJ150:AJ152"/>
    <mergeCell ref="AI150:AI152"/>
    <mergeCell ref="AE115:AE118"/>
    <mergeCell ref="AF115:AF118"/>
    <mergeCell ref="V132:V134"/>
    <mergeCell ref="Z144:Z146"/>
    <mergeCell ref="AA144:AA146"/>
    <mergeCell ref="V163:V166"/>
    <mergeCell ref="W163:W166"/>
    <mergeCell ref="X163:X166"/>
    <mergeCell ref="Y163:Y166"/>
    <mergeCell ref="W144:W146"/>
    <mergeCell ref="AC147:AC149"/>
    <mergeCell ref="AD147:AD149"/>
    <mergeCell ref="X132:X134"/>
    <mergeCell ref="AF82:AF84"/>
    <mergeCell ref="V160:V162"/>
    <mergeCell ref="AB135:AB137"/>
    <mergeCell ref="Z119:Z121"/>
    <mergeCell ref="AG39:AG41"/>
    <mergeCell ref="AH39:AH41"/>
    <mergeCell ref="AI39:AI41"/>
    <mergeCell ref="AJ39:AJ41"/>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AG5:AG6"/>
    <mergeCell ref="N5:N6"/>
    <mergeCell ref="W9:W14"/>
    <mergeCell ref="X9:X14"/>
    <mergeCell ref="AI9:AI14"/>
    <mergeCell ref="AJ375:AJ377"/>
    <mergeCell ref="AB308:AB310"/>
    <mergeCell ref="AG160:AG162"/>
    <mergeCell ref="AG153:AG154"/>
    <mergeCell ref="AF157:AF159"/>
    <mergeCell ref="AI157:AI159"/>
    <mergeCell ref="AJ157:AJ159"/>
    <mergeCell ref="AA42:AA45"/>
    <mergeCell ref="AB42:AB45"/>
    <mergeCell ref="AA36:AA38"/>
    <mergeCell ref="AB36:AB38"/>
    <mergeCell ref="AC36:AC38"/>
    <mergeCell ref="AD39:AD41"/>
    <mergeCell ref="AE39:AE41"/>
    <mergeCell ref="AG102:AG104"/>
    <mergeCell ref="AH102:AH104"/>
    <mergeCell ref="AD99:AD101"/>
    <mergeCell ref="AG46:AG49"/>
    <mergeCell ref="AH46:AH49"/>
    <mergeCell ref="AF73:AF75"/>
    <mergeCell ref="AG73:AG75"/>
    <mergeCell ref="AD167:AD170"/>
    <mergeCell ref="AD177:AD179"/>
    <mergeCell ref="AI122:AI125"/>
    <mergeCell ref="AJ129:AJ131"/>
    <mergeCell ref="AF129:AF131"/>
    <mergeCell ref="AG129:AG131"/>
    <mergeCell ref="AH129:AH131"/>
    <mergeCell ref="AJ105:AJ107"/>
    <mergeCell ref="AB122:AB125"/>
    <mergeCell ref="AE135:AE137"/>
    <mergeCell ref="AJ111:AJ114"/>
    <mergeCell ref="AJ115:AJ118"/>
    <mergeCell ref="AI115:AI118"/>
    <mergeCell ref="AI135:AI137"/>
    <mergeCell ref="AI129:AI131"/>
    <mergeCell ref="AE126:AE128"/>
    <mergeCell ref="AA63:AA65"/>
    <mergeCell ref="AH135:AH137"/>
    <mergeCell ref="AI144:AI146"/>
    <mergeCell ref="AJ144:AJ146"/>
    <mergeCell ref="AJ57:AJ59"/>
    <mergeCell ref="AD163:AD166"/>
    <mergeCell ref="AE163:AE166"/>
    <mergeCell ref="AF163:AF166"/>
    <mergeCell ref="AH111:AH114"/>
    <mergeCell ref="AG99:AG101"/>
    <mergeCell ref="AH99:AH101"/>
    <mergeCell ref="AF126:AF128"/>
    <mergeCell ref="AG126:AG128"/>
    <mergeCell ref="AG57:AG59"/>
    <mergeCell ref="AH57:AH59"/>
    <mergeCell ref="AE105:AE107"/>
    <mergeCell ref="AB69:AB72"/>
    <mergeCell ref="AC69:AC72"/>
    <mergeCell ref="AD69:AD72"/>
    <mergeCell ref="AE69:AE72"/>
    <mergeCell ref="AA69:AA72"/>
    <mergeCell ref="AF69:AF72"/>
    <mergeCell ref="AG69:AG72"/>
    <mergeCell ref="AH69:AH72"/>
    <mergeCell ref="AI147:AI149"/>
    <mergeCell ref="AJ147:AJ149"/>
    <mergeCell ref="AJ82:AJ84"/>
    <mergeCell ref="AG177:AG179"/>
    <mergeCell ref="AH177:AH179"/>
    <mergeCell ref="AJ122:AJ125"/>
    <mergeCell ref="AI119:AI121"/>
    <mergeCell ref="AJ119:AJ121"/>
    <mergeCell ref="AI111:AI114"/>
    <mergeCell ref="AI167:AI170"/>
    <mergeCell ref="AE153:AE154"/>
    <mergeCell ref="AF153:AF154"/>
    <mergeCell ref="AD119:AD121"/>
    <mergeCell ref="AJ321:AJ323"/>
    <mergeCell ref="AH201:AH204"/>
    <mergeCell ref="AF198:AF200"/>
    <mergeCell ref="AI189:AI191"/>
    <mergeCell ref="AG358:AG360"/>
    <mergeCell ref="AE372:AE374"/>
    <mergeCell ref="AF372:AF374"/>
    <mergeCell ref="AG372:AG374"/>
    <mergeCell ref="AE205:AE207"/>
    <mergeCell ref="AD315:AD317"/>
    <mergeCell ref="AG337:AG339"/>
    <mergeCell ref="AJ205:AJ207"/>
    <mergeCell ref="AH242:AH245"/>
    <mergeCell ref="AF355:AF357"/>
    <mergeCell ref="AG355:AG357"/>
    <mergeCell ref="AG302:AG304"/>
    <mergeCell ref="AJ180:AJ181"/>
    <mergeCell ref="AJ177:AJ179"/>
    <mergeCell ref="AI171:AI173"/>
    <mergeCell ref="AJ318:AJ320"/>
    <mergeCell ref="AI327:AI329"/>
    <mergeCell ref="AI321:AI323"/>
    <mergeCell ref="AI318:AI320"/>
    <mergeCell ref="AI333:AI336"/>
    <mergeCell ref="AJ333:AJ336"/>
    <mergeCell ref="AJ311:AJ314"/>
    <mergeCell ref="AH119:AH121"/>
    <mergeCell ref="AJ135:AJ137"/>
    <mergeCell ref="AJ355:AJ357"/>
    <mergeCell ref="AI352:AI354"/>
    <mergeCell ref="AJ352:AJ354"/>
    <mergeCell ref="AH299:AH301"/>
    <mergeCell ref="AI349:AI351"/>
    <mergeCell ref="AI346:AI348"/>
    <mergeCell ref="AH330:AH332"/>
    <mergeCell ref="AI283:AI285"/>
    <mergeCell ref="AG324:AG326"/>
    <mergeCell ref="AH324:AH326"/>
    <mergeCell ref="AJ189:AJ191"/>
    <mergeCell ref="AE177:AE179"/>
    <mergeCell ref="AJ174:AJ176"/>
    <mergeCell ref="AJ185:AJ188"/>
    <mergeCell ref="AH185:AH188"/>
    <mergeCell ref="AJ201:AJ204"/>
    <mergeCell ref="AJ246:AJ248"/>
    <mergeCell ref="AJ252:AJ253"/>
    <mergeCell ref="AE198:AE200"/>
    <mergeCell ref="AH239:AH241"/>
    <mergeCell ref="AE321:AE323"/>
    <mergeCell ref="AD346:AD348"/>
    <mergeCell ref="AF349:AF351"/>
    <mergeCell ref="AG349:AG351"/>
    <mergeCell ref="AH318:AH320"/>
    <mergeCell ref="AF365:AF368"/>
    <mergeCell ref="T220:T223"/>
    <mergeCell ref="R217:R219"/>
    <mergeCell ref="N220:N223"/>
    <mergeCell ref="N185:N188"/>
    <mergeCell ref="R177:R179"/>
    <mergeCell ref="AE530:AE532"/>
    <mergeCell ref="AH236:AH238"/>
    <mergeCell ref="AH174:AH176"/>
    <mergeCell ref="Y198:Y200"/>
    <mergeCell ref="Z198:Z200"/>
    <mergeCell ref="AA318:AA320"/>
    <mergeCell ref="Z330:Z332"/>
    <mergeCell ref="W327:W329"/>
    <mergeCell ref="W302:W304"/>
    <mergeCell ref="AA208:AA210"/>
    <mergeCell ref="AC208:AC210"/>
    <mergeCell ref="AB208:AB210"/>
    <mergeCell ref="AC239:AC241"/>
    <mergeCell ref="Y270:Y273"/>
    <mergeCell ref="U448:U450"/>
    <mergeCell ref="X355:X357"/>
    <mergeCell ref="U324:U326"/>
    <mergeCell ref="U372:U374"/>
    <mergeCell ref="W230:W232"/>
    <mergeCell ref="X510:X512"/>
    <mergeCell ref="AB469:AB471"/>
    <mergeCell ref="AC469:AC471"/>
    <mergeCell ref="V201:V204"/>
    <mergeCell ref="V177:V179"/>
    <mergeCell ref="Y195:Y197"/>
    <mergeCell ref="Z201:Z204"/>
    <mergeCell ref="AC352:AC354"/>
    <mergeCell ref="AC349:AC351"/>
    <mergeCell ref="AC305:AC307"/>
    <mergeCell ref="AC387:AC389"/>
    <mergeCell ref="AA185:AA188"/>
    <mergeCell ref="AA267:AA269"/>
    <mergeCell ref="AA177:AA179"/>
    <mergeCell ref="AA233:AA235"/>
    <mergeCell ref="AG318:AG320"/>
    <mergeCell ref="AC302:AC304"/>
    <mergeCell ref="AH261:AH263"/>
    <mergeCell ref="AB321:AB323"/>
    <mergeCell ref="AA189:AA191"/>
    <mergeCell ref="AA463:AA465"/>
    <mergeCell ref="U264:U266"/>
    <mergeCell ref="Z264:Z266"/>
    <mergeCell ref="AC277:AC279"/>
    <mergeCell ref="AD277:AD279"/>
    <mergeCell ref="AG499:AG502"/>
    <mergeCell ref="AB507:AB509"/>
    <mergeCell ref="AA205:AA207"/>
    <mergeCell ref="AB205:AB207"/>
    <mergeCell ref="Y444:Y447"/>
    <mergeCell ref="Z444:Z447"/>
    <mergeCell ref="AA444:AA447"/>
    <mergeCell ref="V324:V326"/>
    <mergeCell ref="Y384:Y386"/>
    <mergeCell ref="AB404:AB406"/>
    <mergeCell ref="AC404:AC406"/>
    <mergeCell ref="U404:U406"/>
    <mergeCell ref="V404:V406"/>
    <mergeCell ref="Y524:Y526"/>
    <mergeCell ref="V454:V455"/>
    <mergeCell ref="AH211:AH213"/>
    <mergeCell ref="AE211:AE213"/>
    <mergeCell ref="AE267:AE269"/>
    <mergeCell ref="AC264:AC266"/>
    <mergeCell ref="AC233:AC235"/>
    <mergeCell ref="AA327:AA329"/>
    <mergeCell ref="AA198:AA200"/>
    <mergeCell ref="AB198:AB200"/>
    <mergeCell ref="AC198:AC200"/>
    <mergeCell ref="AA277:AA279"/>
    <mergeCell ref="AA315:AA317"/>
    <mergeCell ref="AG242:AG245"/>
    <mergeCell ref="AA242:AA245"/>
    <mergeCell ref="X299:X301"/>
    <mergeCell ref="Y299:Y301"/>
    <mergeCell ref="W308:W310"/>
    <mergeCell ref="X242:X245"/>
    <mergeCell ref="Y242:Y245"/>
    <mergeCell ref="Y239:Y241"/>
    <mergeCell ref="AC286:AC289"/>
    <mergeCell ref="AC201:AC204"/>
    <mergeCell ref="AB211:AB213"/>
    <mergeCell ref="AB214:AB216"/>
    <mergeCell ref="AC318:AC320"/>
    <mergeCell ref="AB242:AB245"/>
    <mergeCell ref="W227:W229"/>
    <mergeCell ref="AA239:AA241"/>
    <mergeCell ref="AB230:AB232"/>
    <mergeCell ref="Z211:Z213"/>
    <mergeCell ref="Y277:Y279"/>
    <mergeCell ref="X277:X279"/>
    <mergeCell ref="Z274:Z276"/>
    <mergeCell ref="Y264:Y266"/>
    <mergeCell ref="X327:X329"/>
    <mergeCell ref="Y327:Y329"/>
    <mergeCell ref="Z327:Z329"/>
    <mergeCell ref="W198:W200"/>
    <mergeCell ref="W296:W298"/>
    <mergeCell ref="W233:W235"/>
    <mergeCell ref="Z299:Z301"/>
    <mergeCell ref="AA299:AA301"/>
    <mergeCell ref="Z214:Z216"/>
    <mergeCell ref="W205:W207"/>
    <mergeCell ref="Y217:Y219"/>
    <mergeCell ref="W254:W256"/>
    <mergeCell ref="X254:X256"/>
    <mergeCell ref="AB296:AB298"/>
    <mergeCell ref="Y305:Y307"/>
    <mergeCell ref="X211:X213"/>
    <mergeCell ref="X198:X200"/>
    <mergeCell ref="W208:W210"/>
    <mergeCell ref="X208:X210"/>
    <mergeCell ref="AA201:AA204"/>
    <mergeCell ref="AD318:AD320"/>
    <mergeCell ref="AD305:AD307"/>
    <mergeCell ref="AG246:AG248"/>
    <mergeCell ref="AH246:AH248"/>
    <mergeCell ref="AG239:AG241"/>
    <mergeCell ref="AA261:AA263"/>
    <mergeCell ref="AA249:AA251"/>
    <mergeCell ref="X283:X285"/>
    <mergeCell ref="X267:X269"/>
    <mergeCell ref="Y267:Y269"/>
    <mergeCell ref="U185:U188"/>
    <mergeCell ref="Z195:Z197"/>
    <mergeCell ref="AD189:AD191"/>
    <mergeCell ref="AE189:AE191"/>
    <mergeCell ref="AF189:AF191"/>
    <mergeCell ref="AG189:AG191"/>
    <mergeCell ref="AA286:AA289"/>
    <mergeCell ref="AB286:AB289"/>
    <mergeCell ref="AB327:AB329"/>
    <mergeCell ref="AD327:AD329"/>
    <mergeCell ref="AC230:AC232"/>
    <mergeCell ref="AD230:AD232"/>
    <mergeCell ref="AE230:AE232"/>
    <mergeCell ref="AF230:AF232"/>
    <mergeCell ref="AG230:AG232"/>
    <mergeCell ref="AG224:AG226"/>
    <mergeCell ref="AE257:AE260"/>
    <mergeCell ref="AD261:AD263"/>
    <mergeCell ref="AE261:AE263"/>
    <mergeCell ref="AA264:AA266"/>
    <mergeCell ref="AB254:AB256"/>
    <mergeCell ref="AC254:AC256"/>
    <mergeCell ref="AB252:AB253"/>
    <mergeCell ref="AC252:AC253"/>
    <mergeCell ref="V185:V188"/>
    <mergeCell ref="W189:W191"/>
    <mergeCell ref="U189:U191"/>
    <mergeCell ref="AE185:AE188"/>
    <mergeCell ref="AB249:AB251"/>
    <mergeCell ref="AC249:AC251"/>
    <mergeCell ref="AD249:AD251"/>
    <mergeCell ref="AE249:AE251"/>
    <mergeCell ref="AF246:AF248"/>
    <mergeCell ref="AD236:AD238"/>
    <mergeCell ref="AF239:AF241"/>
    <mergeCell ref="AE283:AE285"/>
    <mergeCell ref="AF283:AF285"/>
    <mergeCell ref="AG283:AG285"/>
    <mergeCell ref="U318:U320"/>
    <mergeCell ref="U208:U210"/>
    <mergeCell ref="V208:V210"/>
    <mergeCell ref="V321:V323"/>
    <mergeCell ref="AG236:AG238"/>
    <mergeCell ref="AF305:AF307"/>
    <mergeCell ref="AG305:AG307"/>
    <mergeCell ref="AG299:AG301"/>
    <mergeCell ref="AE239:AE241"/>
    <mergeCell ref="AA296:AA298"/>
    <mergeCell ref="Z277:Z279"/>
    <mergeCell ref="AF261:AF263"/>
    <mergeCell ref="AA227:AA229"/>
    <mergeCell ref="AB227:AB229"/>
    <mergeCell ref="X230:X232"/>
    <mergeCell ref="AE201:AE204"/>
    <mergeCell ref="AB224:AB226"/>
    <mergeCell ref="AC224:AC226"/>
    <mergeCell ref="AD224:AD226"/>
    <mergeCell ref="AE224:AE226"/>
    <mergeCell ref="AF224:AF226"/>
    <mergeCell ref="AA195:AA197"/>
    <mergeCell ref="Z305:Z307"/>
    <mergeCell ref="Z343:Z345"/>
    <mergeCell ref="AC211:AC213"/>
    <mergeCell ref="AA214:AA216"/>
    <mergeCell ref="Z217:Z219"/>
    <mergeCell ref="AA217:AA219"/>
    <mergeCell ref="AB217:AB219"/>
    <mergeCell ref="AC217:AC219"/>
    <mergeCell ref="AB280:AB282"/>
    <mergeCell ref="AB302:AB304"/>
    <mergeCell ref="V299:V301"/>
    <mergeCell ref="W299:W301"/>
    <mergeCell ref="V198:V200"/>
    <mergeCell ref="X195:X197"/>
    <mergeCell ref="AB315:AB317"/>
    <mergeCell ref="AA302:AA304"/>
    <mergeCell ref="AG286:AG289"/>
    <mergeCell ref="Y296:Y298"/>
    <mergeCell ref="X308:X310"/>
    <mergeCell ref="AD308:AD310"/>
    <mergeCell ref="AF333:AF336"/>
    <mergeCell ref="AG195:AG197"/>
    <mergeCell ref="AG198:AG200"/>
    <mergeCell ref="AB220:AB223"/>
    <mergeCell ref="AC220:AC223"/>
    <mergeCell ref="Y230:Y232"/>
    <mergeCell ref="AE252:AE253"/>
    <mergeCell ref="X343:X345"/>
    <mergeCell ref="Y343:Y345"/>
    <mergeCell ref="AD198:AD200"/>
    <mergeCell ref="AG340:AG342"/>
    <mergeCell ref="AA333:AA336"/>
    <mergeCell ref="AA220:AA223"/>
    <mergeCell ref="W277:W279"/>
    <mergeCell ref="X318:X320"/>
    <mergeCell ref="AB233:AB235"/>
    <mergeCell ref="AB319:AB320"/>
    <mergeCell ref="Y311:Y314"/>
    <mergeCell ref="Z311:Z314"/>
    <mergeCell ref="AA236:AA238"/>
    <mergeCell ref="AG233:AG235"/>
    <mergeCell ref="W337:W339"/>
    <mergeCell ref="X337:X339"/>
    <mergeCell ref="Y337:Y339"/>
    <mergeCell ref="W333:W336"/>
    <mergeCell ref="V343:V345"/>
    <mergeCell ref="AG413:AG415"/>
    <mergeCell ref="AC463:AC465"/>
    <mergeCell ref="AD463:AD465"/>
    <mergeCell ref="AE407:AE409"/>
    <mergeCell ref="Y407:Y409"/>
    <mergeCell ref="AC419:AC421"/>
    <mergeCell ref="AB171:AB173"/>
    <mergeCell ref="AC171:AC173"/>
    <mergeCell ref="AC163:AC166"/>
    <mergeCell ref="AD220:AD223"/>
    <mergeCell ref="Y214:Y216"/>
    <mergeCell ref="AE236:AE238"/>
    <mergeCell ref="AF236:AF238"/>
    <mergeCell ref="U249:U251"/>
    <mergeCell ref="V249:V251"/>
    <mergeCell ref="W249:W251"/>
    <mergeCell ref="X249:X251"/>
    <mergeCell ref="AI180:AI181"/>
    <mergeCell ref="AF280:AF282"/>
    <mergeCell ref="Y365:Y368"/>
    <mergeCell ref="Z384:Z386"/>
    <mergeCell ref="V372:V374"/>
    <mergeCell ref="AB365:AB368"/>
    <mergeCell ref="X286:X289"/>
    <mergeCell ref="AE387:AE389"/>
    <mergeCell ref="AC372:AC374"/>
    <mergeCell ref="AD372:AD374"/>
    <mergeCell ref="Z308:Z310"/>
    <mergeCell ref="AC308:AC310"/>
    <mergeCell ref="AC283:AC285"/>
    <mergeCell ref="Y286:Y289"/>
    <mergeCell ref="Z286:Z289"/>
    <mergeCell ref="X296:X298"/>
    <mergeCell ref="Y274:Y276"/>
    <mergeCell ref="Y249:Y251"/>
    <mergeCell ref="Z249:Z251"/>
    <mergeCell ref="AF324:AF326"/>
    <mergeCell ref="V352:V354"/>
    <mergeCell ref="X274:X276"/>
    <mergeCell ref="W274:W276"/>
    <mergeCell ref="AB299:AB301"/>
    <mergeCell ref="AE327:AE329"/>
    <mergeCell ref="AE330:AE332"/>
    <mergeCell ref="AE324:AE326"/>
    <mergeCell ref="V318:V320"/>
    <mergeCell ref="AE419:AE421"/>
    <mergeCell ref="AF419:AF421"/>
    <mergeCell ref="AA407:AA409"/>
    <mergeCell ref="AB407:AB409"/>
    <mergeCell ref="AC407:AC409"/>
    <mergeCell ref="Y404:Y406"/>
    <mergeCell ref="AB333:AB336"/>
    <mergeCell ref="AC182:AC184"/>
    <mergeCell ref="AD182:AD184"/>
    <mergeCell ref="AF201:AF204"/>
    <mergeCell ref="U205:U207"/>
    <mergeCell ref="V205:V207"/>
    <mergeCell ref="V236:V238"/>
    <mergeCell ref="U211:U213"/>
    <mergeCell ref="Z419:Z421"/>
    <mergeCell ref="V407:V409"/>
    <mergeCell ref="W407:W409"/>
    <mergeCell ref="X407:X409"/>
    <mergeCell ref="Z407:Z409"/>
    <mergeCell ref="AA321:AA323"/>
    <mergeCell ref="AB352:AB354"/>
    <mergeCell ref="AB384:AB386"/>
    <mergeCell ref="W355:W357"/>
    <mergeCell ref="V293:V295"/>
    <mergeCell ref="W293:W295"/>
    <mergeCell ref="X293:X295"/>
    <mergeCell ref="Y293:Y295"/>
    <mergeCell ref="Z293:Z295"/>
    <mergeCell ref="AA293:AA295"/>
    <mergeCell ref="AB293:AB295"/>
    <mergeCell ref="AC293:AC295"/>
    <mergeCell ref="AD293:AD295"/>
    <mergeCell ref="AE293:AE295"/>
    <mergeCell ref="AD321:AD323"/>
    <mergeCell ref="Y361:Y364"/>
    <mergeCell ref="V277:V279"/>
    <mergeCell ref="V233:V235"/>
    <mergeCell ref="Y254:Y256"/>
    <mergeCell ref="V267:V269"/>
    <mergeCell ref="V280:V282"/>
    <mergeCell ref="W280:W282"/>
    <mergeCell ref="AA305:AA307"/>
    <mergeCell ref="AB305:AB307"/>
    <mergeCell ref="Y330:Y332"/>
    <mergeCell ref="AA330:AA332"/>
    <mergeCell ref="AC315:AC317"/>
    <mergeCell ref="AC321:AC323"/>
    <mergeCell ref="AE343:AE345"/>
    <mergeCell ref="AE220:AE223"/>
    <mergeCell ref="AF220:AF223"/>
    <mergeCell ref="AF205:AF207"/>
    <mergeCell ref="AC296:AC298"/>
    <mergeCell ref="AC280:AC282"/>
    <mergeCell ref="AF296:AF298"/>
    <mergeCell ref="AC205:AC207"/>
    <mergeCell ref="AF233:AF235"/>
    <mergeCell ref="Z236:Z238"/>
    <mergeCell ref="Z242:Z245"/>
    <mergeCell ref="X346:X348"/>
    <mergeCell ref="Y346:Y348"/>
    <mergeCell ref="V315:V317"/>
    <mergeCell ref="W324:W326"/>
    <mergeCell ref="V355:V357"/>
    <mergeCell ref="AA375:AA377"/>
    <mergeCell ref="W349:W351"/>
    <mergeCell ref="AF340:AF342"/>
    <mergeCell ref="AA343:AA345"/>
    <mergeCell ref="AB343:AB345"/>
    <mergeCell ref="Z346:Z348"/>
    <mergeCell ref="AF361:AF364"/>
    <mergeCell ref="AE358:AE360"/>
    <mergeCell ref="AF358:AF360"/>
    <mergeCell ref="AE352:AE354"/>
    <mergeCell ref="AF352:AF354"/>
    <mergeCell ref="AD349:AD351"/>
    <mergeCell ref="X333:X336"/>
    <mergeCell ref="W330:W332"/>
    <mergeCell ref="X330:X332"/>
    <mergeCell ref="V358:V360"/>
    <mergeCell ref="X372:X374"/>
    <mergeCell ref="Y372:Y374"/>
    <mergeCell ref="X340:X342"/>
    <mergeCell ref="P147:P149"/>
    <mergeCell ref="Q147:Q149"/>
    <mergeCell ref="R147:R149"/>
    <mergeCell ref="S147:S149"/>
    <mergeCell ref="AD150:AD152"/>
    <mergeCell ref="AE150:AE152"/>
    <mergeCell ref="O147:O149"/>
    <mergeCell ref="X150:X152"/>
    <mergeCell ref="X92:X94"/>
    <mergeCell ref="T79:T81"/>
    <mergeCell ref="U79:U81"/>
    <mergeCell ref="Y92:Y94"/>
    <mergeCell ref="O150:O152"/>
    <mergeCell ref="P150:P152"/>
    <mergeCell ref="AI82:AI84"/>
    <mergeCell ref="AG163:AG166"/>
    <mergeCell ref="AE167:AE170"/>
    <mergeCell ref="X177:X179"/>
    <mergeCell ref="AJ1006:AJ1008"/>
    <mergeCell ref="W1006:W1008"/>
    <mergeCell ref="AJ999:AJ1001"/>
    <mergeCell ref="AA999:AA1001"/>
    <mergeCell ref="AB999:AB1001"/>
    <mergeCell ref="AJ1002:AJ1005"/>
    <mergeCell ref="Y999:Y1001"/>
    <mergeCell ref="Z999:Z1001"/>
    <mergeCell ref="V327:V329"/>
    <mergeCell ref="AC593:AC595"/>
    <mergeCell ref="AD180:AD181"/>
    <mergeCell ref="AE180:AE181"/>
    <mergeCell ref="AF180:AF181"/>
    <mergeCell ref="AF242:AF245"/>
    <mergeCell ref="AE590:AE592"/>
    <mergeCell ref="AF590:AF592"/>
    <mergeCell ref="AG590:AG592"/>
    <mergeCell ref="AB513:AB515"/>
    <mergeCell ref="AC513:AC515"/>
    <mergeCell ref="AE510:AE512"/>
    <mergeCell ref="AG496:AG498"/>
    <mergeCell ref="Z510:Z512"/>
    <mergeCell ref="X513:X515"/>
    <mergeCell ref="Y513:Y515"/>
    <mergeCell ref="V493:V495"/>
    <mergeCell ref="X493:X495"/>
    <mergeCell ref="AG507:AG509"/>
    <mergeCell ref="AB503:AB506"/>
    <mergeCell ref="U590:U592"/>
    <mergeCell ref="AC261:AC263"/>
    <mergeCell ref="Y333:Y336"/>
    <mergeCell ref="Z333:Z336"/>
    <mergeCell ref="AJ315:AJ317"/>
    <mergeCell ref="AJ132:AJ134"/>
    <mergeCell ref="AF132:AF134"/>
    <mergeCell ref="AG132:AG134"/>
    <mergeCell ref="AH132:AH134"/>
    <mergeCell ref="AI132:AI134"/>
    <mergeCell ref="AC132:AC134"/>
    <mergeCell ref="AD132:AD134"/>
    <mergeCell ref="O132:O134"/>
    <mergeCell ref="AF119:AF121"/>
    <mergeCell ref="AF122:AF125"/>
    <mergeCell ref="AH108:AH109"/>
    <mergeCell ref="AE129:AE131"/>
    <mergeCell ref="AA132:AA134"/>
    <mergeCell ref="O129:O131"/>
    <mergeCell ref="S126:S128"/>
    <mergeCell ref="AJ126:AJ128"/>
    <mergeCell ref="AE132:AE134"/>
    <mergeCell ref="Q135:Q137"/>
    <mergeCell ref="R135:R137"/>
    <mergeCell ref="AG119:AG121"/>
    <mergeCell ref="AE119:AE121"/>
    <mergeCell ref="AG111:AG114"/>
    <mergeCell ref="T132:T134"/>
    <mergeCell ref="W132:W134"/>
    <mergeCell ref="V135:V137"/>
    <mergeCell ref="AC126:AC128"/>
    <mergeCell ref="O76:O78"/>
    <mergeCell ref="P76:P78"/>
    <mergeCell ref="AI85:AI88"/>
    <mergeCell ref="O85:O88"/>
    <mergeCell ref="P85:P88"/>
    <mergeCell ref="Q85:Q88"/>
    <mergeCell ref="R85:R88"/>
    <mergeCell ref="S85:S88"/>
    <mergeCell ref="T85:T88"/>
    <mergeCell ref="V85:V88"/>
    <mergeCell ref="W85:W88"/>
    <mergeCell ref="Q76:Q78"/>
    <mergeCell ref="AJ89:AJ91"/>
    <mergeCell ref="R95:R98"/>
    <mergeCell ref="S95:S98"/>
    <mergeCell ref="R102:R104"/>
    <mergeCell ref="O126:O128"/>
    <mergeCell ref="P126:P128"/>
    <mergeCell ref="U126:U128"/>
    <mergeCell ref="T105:T107"/>
    <mergeCell ref="U111:U114"/>
    <mergeCell ref="AA119:AA121"/>
    <mergeCell ref="AJ95:AJ98"/>
    <mergeCell ref="AJ102:AJ104"/>
    <mergeCell ref="W76:W78"/>
    <mergeCell ref="Y76:Y78"/>
    <mergeCell ref="O99:O101"/>
    <mergeCell ref="Z122:Z125"/>
    <mergeCell ref="O115:O118"/>
    <mergeCell ref="S122:S125"/>
    <mergeCell ref="T122:T125"/>
    <mergeCell ref="U122:U125"/>
    <mergeCell ref="V122:V125"/>
    <mergeCell ref="Y119:Y121"/>
    <mergeCell ref="T115:T118"/>
    <mergeCell ref="U115:U118"/>
    <mergeCell ref="X122:X125"/>
    <mergeCell ref="Q115:Q118"/>
    <mergeCell ref="R115:R118"/>
    <mergeCell ref="S115:S118"/>
    <mergeCell ref="W119:W121"/>
    <mergeCell ref="X119:X121"/>
    <mergeCell ref="U119:U121"/>
    <mergeCell ref="V119:V121"/>
    <mergeCell ref="T119:T121"/>
    <mergeCell ref="W111:W114"/>
    <mergeCell ref="X111:X114"/>
    <mergeCell ref="O122:O125"/>
    <mergeCell ref="P122:P125"/>
    <mergeCell ref="AG95:AG98"/>
    <mergeCell ref="AH79:AH81"/>
    <mergeCell ref="AI89:AI91"/>
    <mergeCell ref="AA76:AA78"/>
    <mergeCell ref="AB76:AB78"/>
    <mergeCell ref="AH76:AH78"/>
    <mergeCell ref="Z108:Z109"/>
    <mergeCell ref="O102:O104"/>
    <mergeCell ref="P102:P104"/>
    <mergeCell ref="Q102:Q104"/>
    <mergeCell ref="R105:R107"/>
    <mergeCell ref="S105:S107"/>
    <mergeCell ref="V115:V118"/>
    <mergeCell ref="W115:W118"/>
    <mergeCell ref="AC119:AC121"/>
    <mergeCell ref="AG122:AG125"/>
    <mergeCell ref="AH122:AH125"/>
    <mergeCell ref="W122:W125"/>
    <mergeCell ref="W102:W104"/>
    <mergeCell ref="V102:V104"/>
    <mergeCell ref="V99:V101"/>
    <mergeCell ref="X102:X104"/>
    <mergeCell ref="T102:T104"/>
    <mergeCell ref="AE79:AE81"/>
    <mergeCell ref="AF79:AF81"/>
    <mergeCell ref="AG79:AG81"/>
    <mergeCell ref="AC76:AC78"/>
    <mergeCell ref="AD76:AD78"/>
    <mergeCell ref="AE76:AE78"/>
    <mergeCell ref="AF76:AF78"/>
    <mergeCell ref="T89:T91"/>
    <mergeCell ref="U89:U91"/>
    <mergeCell ref="V89:V91"/>
    <mergeCell ref="W89:W91"/>
    <mergeCell ref="X89:X91"/>
    <mergeCell ref="P82:P84"/>
    <mergeCell ref="Q82:Q84"/>
    <mergeCell ref="R82:R84"/>
    <mergeCell ref="S82:S84"/>
    <mergeCell ref="T82:T84"/>
    <mergeCell ref="U82:U84"/>
    <mergeCell ref="X115:X118"/>
    <mergeCell ref="Y115:Y118"/>
    <mergeCell ref="Z115:Z118"/>
    <mergeCell ref="AB111:AB114"/>
    <mergeCell ref="AC111:AC114"/>
    <mergeCell ref="AD111:AD114"/>
    <mergeCell ref="P111:P114"/>
    <mergeCell ref="AC79:AC81"/>
    <mergeCell ref="AD79:AD81"/>
    <mergeCell ref="AD108:AD109"/>
    <mergeCell ref="J115:J116"/>
    <mergeCell ref="K115:K116"/>
    <mergeCell ref="L115:L116"/>
    <mergeCell ref="N115:N118"/>
    <mergeCell ref="S73:S75"/>
    <mergeCell ref="T73:T75"/>
    <mergeCell ref="U73:U75"/>
    <mergeCell ref="V73:V75"/>
    <mergeCell ref="Y73:Y75"/>
    <mergeCell ref="Z73:Z75"/>
    <mergeCell ref="AA73:AA75"/>
    <mergeCell ref="AB73:AB75"/>
    <mergeCell ref="O73:O75"/>
    <mergeCell ref="P73:P75"/>
    <mergeCell ref="W105:W107"/>
    <mergeCell ref="X105:X107"/>
    <mergeCell ref="H89:H91"/>
    <mergeCell ref="V79:V81"/>
    <mergeCell ref="W79:W81"/>
    <mergeCell ref="X79:X81"/>
    <mergeCell ref="Y79:Y81"/>
    <mergeCell ref="Z79:Z81"/>
    <mergeCell ref="N111:N114"/>
    <mergeCell ref="I115:I118"/>
    <mergeCell ref="M115:M116"/>
    <mergeCell ref="R69:R72"/>
    <mergeCell ref="S69:S72"/>
    <mergeCell ref="T69:T72"/>
    <mergeCell ref="U69:U72"/>
    <mergeCell ref="N102:N104"/>
    <mergeCell ref="N82:N84"/>
    <mergeCell ref="H79:H81"/>
    <mergeCell ref="I79:I81"/>
    <mergeCell ref="N79:N81"/>
    <mergeCell ref="O79:O81"/>
    <mergeCell ref="P79:P81"/>
    <mergeCell ref="AA79:AA81"/>
    <mergeCell ref="AB79:AB81"/>
    <mergeCell ref="V82:V84"/>
    <mergeCell ref="W82:W84"/>
    <mergeCell ref="Q79:Q81"/>
    <mergeCell ref="R79:R81"/>
    <mergeCell ref="S79:S81"/>
    <mergeCell ref="X82:X84"/>
    <mergeCell ref="Y82:Y84"/>
    <mergeCell ref="I108:I109"/>
    <mergeCell ref="Q73:Q75"/>
    <mergeCell ref="H102:H104"/>
    <mergeCell ref="I102:I104"/>
    <mergeCell ref="B73:B75"/>
    <mergeCell ref="P108:P109"/>
    <mergeCell ref="Q108:Q109"/>
    <mergeCell ref="R108:R109"/>
    <mergeCell ref="S108:S109"/>
    <mergeCell ref="T108:T109"/>
    <mergeCell ref="U108:U109"/>
    <mergeCell ref="B95:B98"/>
    <mergeCell ref="G92:G94"/>
    <mergeCell ref="I89:I91"/>
    <mergeCell ref="N105:N107"/>
    <mergeCell ref="O105:O107"/>
    <mergeCell ref="Z92:Z94"/>
    <mergeCell ref="AA92:AA94"/>
    <mergeCell ref="AB92:AB94"/>
    <mergeCell ref="N76:N78"/>
    <mergeCell ref="X85:X88"/>
    <mergeCell ref="Y85:Y88"/>
    <mergeCell ref="E99:E101"/>
    <mergeCell ref="F99:F101"/>
    <mergeCell ref="G73:G75"/>
    <mergeCell ref="B85:B88"/>
    <mergeCell ref="C85:C88"/>
    <mergeCell ref="D85:D88"/>
    <mergeCell ref="E85:E88"/>
    <mergeCell ref="F85:F88"/>
    <mergeCell ref="C102:C104"/>
    <mergeCell ref="B92:B94"/>
    <mergeCell ref="G85:G88"/>
    <mergeCell ref="D76:D78"/>
    <mergeCell ref="E76:E78"/>
    <mergeCell ref="F76:F78"/>
    <mergeCell ref="G76:G78"/>
    <mergeCell ref="Y105:Y107"/>
    <mergeCell ref="Z105:Z107"/>
    <mergeCell ref="Z102:Z104"/>
    <mergeCell ref="Y102:Y104"/>
    <mergeCell ref="W99:W101"/>
    <mergeCell ref="Y108:Y109"/>
    <mergeCell ref="H85:H88"/>
    <mergeCell ref="I85:I88"/>
    <mergeCell ref="N85:N88"/>
    <mergeCell ref="H76:H78"/>
    <mergeCell ref="I76:I78"/>
    <mergeCell ref="D95:D98"/>
    <mergeCell ref="C92:C94"/>
    <mergeCell ref="B99:B101"/>
    <mergeCell ref="C99:C101"/>
    <mergeCell ref="D99:D101"/>
    <mergeCell ref="G102:G104"/>
    <mergeCell ref="AD73:AD75"/>
    <mergeCell ref="AC102:AC104"/>
    <mergeCell ref="P99:P101"/>
    <mergeCell ref="C95:C98"/>
    <mergeCell ref="T63:T65"/>
    <mergeCell ref="U63:U65"/>
    <mergeCell ref="V63:V65"/>
    <mergeCell ref="O92:O94"/>
    <mergeCell ref="P92:P94"/>
    <mergeCell ref="Q92:Q94"/>
    <mergeCell ref="W95:W98"/>
    <mergeCell ref="X95:X98"/>
    <mergeCell ref="Y95:Y98"/>
    <mergeCell ref="Z95:Z98"/>
    <mergeCell ref="AA95:AA98"/>
    <mergeCell ref="AB95:AB98"/>
    <mergeCell ref="AC95:AC98"/>
    <mergeCell ref="AD95:AD98"/>
    <mergeCell ref="AE95:AE98"/>
    <mergeCell ref="AF95:AF98"/>
    <mergeCell ref="Z85:Z88"/>
    <mergeCell ref="U76:U78"/>
    <mergeCell ref="V76:V78"/>
    <mergeCell ref="AA105:AA107"/>
    <mergeCell ref="AC82:AC84"/>
    <mergeCell ref="AA102:AA104"/>
    <mergeCell ref="AB102:AB104"/>
    <mergeCell ref="AA99:AA101"/>
    <mergeCell ref="AB99:AB101"/>
    <mergeCell ref="AB105:AB107"/>
    <mergeCell ref="F73:F75"/>
    <mergeCell ref="X73:X75"/>
    <mergeCell ref="AD89:AD91"/>
    <mergeCell ref="X76:X78"/>
    <mergeCell ref="R76:R78"/>
    <mergeCell ref="S76:S78"/>
    <mergeCell ref="T76:T78"/>
    <mergeCell ref="AC73:AC75"/>
    <mergeCell ref="AD82:AD84"/>
    <mergeCell ref="AE102:AE104"/>
    <mergeCell ref="AC105:AC107"/>
    <mergeCell ref="AD105:AD107"/>
    <mergeCell ref="X63:X65"/>
    <mergeCell ref="Y63:Y65"/>
    <mergeCell ref="AE73:AE75"/>
    <mergeCell ref="AF105:AF107"/>
    <mergeCell ref="Q99:Q101"/>
    <mergeCell ref="P105:P107"/>
    <mergeCell ref="Q105:Q107"/>
    <mergeCell ref="Y66:Y68"/>
    <mergeCell ref="W63:W65"/>
    <mergeCell ref="Y69:Y72"/>
    <mergeCell ref="Z69:Z72"/>
    <mergeCell ref="B60:B62"/>
    <mergeCell ref="C60:C62"/>
    <mergeCell ref="D60:D62"/>
    <mergeCell ref="E60:E62"/>
    <mergeCell ref="F60:F62"/>
    <mergeCell ref="G60:G62"/>
    <mergeCell ref="H60:H62"/>
    <mergeCell ref="I60:I62"/>
    <mergeCell ref="O111:O114"/>
    <mergeCell ref="AG115:AG118"/>
    <mergeCell ref="AH115:AH118"/>
    <mergeCell ref="AA115:AA118"/>
    <mergeCell ref="AB115:AB118"/>
    <mergeCell ref="AC115:AC118"/>
    <mergeCell ref="AD115:AD118"/>
    <mergeCell ref="AF111:AF114"/>
    <mergeCell ref="Z111:Z114"/>
    <mergeCell ref="V111:V114"/>
    <mergeCell ref="V108:V109"/>
    <mergeCell ref="T95:T98"/>
    <mergeCell ref="U95:U98"/>
    <mergeCell ref="V95:V98"/>
    <mergeCell ref="E102:E104"/>
    <mergeCell ref="F102:F104"/>
    <mergeCell ref="S102:S104"/>
    <mergeCell ref="U102:U104"/>
    <mergeCell ref="U99:U101"/>
    <mergeCell ref="G99:G101"/>
    <mergeCell ref="AA108:AA109"/>
    <mergeCell ref="W108:W109"/>
    <mergeCell ref="AI102:AI104"/>
    <mergeCell ref="R99:R101"/>
    <mergeCell ref="S99:S101"/>
    <mergeCell ref="T99:T101"/>
    <mergeCell ref="H92:H94"/>
    <mergeCell ref="I92:I94"/>
    <mergeCell ref="N92:N94"/>
    <mergeCell ref="N99:N101"/>
    <mergeCell ref="R92:R94"/>
    <mergeCell ref="AE92:AE94"/>
    <mergeCell ref="AI92:AI94"/>
    <mergeCell ref="AD92:AD94"/>
    <mergeCell ref="AF92:AF94"/>
    <mergeCell ref="AG92:AG94"/>
    <mergeCell ref="AH92:AH94"/>
    <mergeCell ref="X108:X109"/>
    <mergeCell ref="U105:U107"/>
    <mergeCell ref="AF108:AF109"/>
    <mergeCell ref="AB108:AB109"/>
    <mergeCell ref="AH95:AH98"/>
    <mergeCell ref="AI95:AI98"/>
    <mergeCell ref="S92:S94"/>
    <mergeCell ref="T92:T94"/>
    <mergeCell ref="U92:U94"/>
    <mergeCell ref="V92:V94"/>
    <mergeCell ref="W92:W94"/>
    <mergeCell ref="Y111:Y114"/>
    <mergeCell ref="T111:T114"/>
    <mergeCell ref="P115:P118"/>
    <mergeCell ref="N108:N109"/>
    <mergeCell ref="O108:O109"/>
    <mergeCell ref="AC99:AC101"/>
    <mergeCell ref="AD102:AD104"/>
    <mergeCell ref="AG105:AG107"/>
    <mergeCell ref="AC160:AC162"/>
    <mergeCell ref="AD160:AD162"/>
    <mergeCell ref="U144:U146"/>
    <mergeCell ref="V144:V146"/>
    <mergeCell ref="Y144:Y146"/>
    <mergeCell ref="Q157:Q159"/>
    <mergeCell ref="R157:R159"/>
    <mergeCell ref="S157:S159"/>
    <mergeCell ref="T157:T159"/>
    <mergeCell ref="U157:U159"/>
    <mergeCell ref="R153:R154"/>
    <mergeCell ref="I135:I137"/>
    <mergeCell ref="X126:X128"/>
    <mergeCell ref="V126:V128"/>
    <mergeCell ref="W126:W128"/>
    <mergeCell ref="J132:J133"/>
    <mergeCell ref="AC122:AC125"/>
    <mergeCell ref="AD122:AD125"/>
    <mergeCell ref="P129:P131"/>
    <mergeCell ref="Q129:Q131"/>
    <mergeCell ref="R129:R131"/>
    <mergeCell ref="S129:S131"/>
    <mergeCell ref="T129:T131"/>
    <mergeCell ref="B144:B146"/>
    <mergeCell ref="C144:C146"/>
    <mergeCell ref="P144:P146"/>
    <mergeCell ref="B147:B149"/>
    <mergeCell ref="Y153:Y154"/>
    <mergeCell ref="U147:U149"/>
    <mergeCell ref="F119:F121"/>
    <mergeCell ref="Q122:Q125"/>
    <mergeCell ref="R122:R125"/>
    <mergeCell ref="N135:N137"/>
    <mergeCell ref="N126:N128"/>
    <mergeCell ref="B129:B131"/>
    <mergeCell ref="C129:C131"/>
    <mergeCell ref="D129:D131"/>
    <mergeCell ref="I144:I146"/>
    <mergeCell ref="F129:F131"/>
    <mergeCell ref="G144:G146"/>
    <mergeCell ref="H144:H146"/>
    <mergeCell ref="N119:N121"/>
    <mergeCell ref="D122:D125"/>
    <mergeCell ref="E122:E125"/>
    <mergeCell ref="F122:F125"/>
    <mergeCell ref="G122:G125"/>
    <mergeCell ref="H122:H125"/>
    <mergeCell ref="I122:I125"/>
    <mergeCell ref="G119:G121"/>
    <mergeCell ref="X144:X146"/>
    <mergeCell ref="W147:W149"/>
    <mergeCell ref="X147:X149"/>
    <mergeCell ref="AA147:AA149"/>
    <mergeCell ref="Z153:Z154"/>
    <mergeCell ref="AB119:AB121"/>
    <mergeCell ref="Y132:Y134"/>
    <mergeCell ref="Q160:Q162"/>
    <mergeCell ref="G153:G154"/>
    <mergeCell ref="B160:B162"/>
    <mergeCell ref="C160:C162"/>
    <mergeCell ref="T126:T128"/>
    <mergeCell ref="R126:R128"/>
    <mergeCell ref="X135:X137"/>
    <mergeCell ref="U129:U131"/>
    <mergeCell ref="AI153:AI154"/>
    <mergeCell ref="AI160:AI162"/>
    <mergeCell ref="AF177:AF179"/>
    <mergeCell ref="AB177:AB179"/>
    <mergeCell ref="P180:P181"/>
    <mergeCell ref="U167:U170"/>
    <mergeCell ref="S163:S166"/>
    <mergeCell ref="T163:T166"/>
    <mergeCell ref="S185:S188"/>
    <mergeCell ref="T185:T188"/>
    <mergeCell ref="D160:D162"/>
    <mergeCell ref="Q163:Q166"/>
    <mergeCell ref="R163:R166"/>
    <mergeCell ref="Z163:Z166"/>
    <mergeCell ref="AA163:AA166"/>
    <mergeCell ref="N160:N162"/>
    <mergeCell ref="O160:O162"/>
    <mergeCell ref="P160:P162"/>
    <mergeCell ref="X167:X170"/>
    <mergeCell ref="Q171:Q173"/>
    <mergeCell ref="AF171:AF173"/>
    <mergeCell ref="AH167:AH170"/>
    <mergeCell ref="AH160:AH162"/>
    <mergeCell ref="AA171:AA173"/>
    <mergeCell ref="R160:R162"/>
    <mergeCell ref="H153:H154"/>
    <mergeCell ref="D157:D159"/>
    <mergeCell ref="G160:G162"/>
    <mergeCell ref="H160:H162"/>
    <mergeCell ref="I160:I162"/>
    <mergeCell ref="AC157:AC159"/>
    <mergeCell ref="AB160:AB162"/>
    <mergeCell ref="AC185:AC188"/>
    <mergeCell ref="AB182:AB184"/>
    <mergeCell ref="V180:V181"/>
    <mergeCell ref="W180:W181"/>
    <mergeCell ref="AD174:AD176"/>
    <mergeCell ref="AC174:AC176"/>
    <mergeCell ref="I182:I184"/>
    <mergeCell ref="I185:I188"/>
    <mergeCell ref="N177:N179"/>
    <mergeCell ref="Z171:Z173"/>
    <mergeCell ref="V171:V173"/>
    <mergeCell ref="W171:W173"/>
    <mergeCell ref="T177:T179"/>
    <mergeCell ref="T171:T173"/>
    <mergeCell ref="U171:U173"/>
    <mergeCell ref="W174:W176"/>
    <mergeCell ref="X174:X176"/>
    <mergeCell ref="Y174:Y176"/>
    <mergeCell ref="N174:N176"/>
    <mergeCell ref="O174:O176"/>
    <mergeCell ref="AG185:AG188"/>
    <mergeCell ref="W177:W179"/>
    <mergeCell ref="AE182:AE184"/>
    <mergeCell ref="Z177:Z179"/>
    <mergeCell ref="V182:V184"/>
    <mergeCell ref="W182:W184"/>
    <mergeCell ref="X182:X184"/>
    <mergeCell ref="Y182:Y184"/>
    <mergeCell ref="AA174:AA176"/>
    <mergeCell ref="AB174:AB176"/>
    <mergeCell ref="T153:T154"/>
    <mergeCell ref="U153:U154"/>
    <mergeCell ref="AJ153:AJ154"/>
    <mergeCell ref="U163:U166"/>
    <mergeCell ref="U160:U162"/>
    <mergeCell ref="O157:O159"/>
    <mergeCell ref="P157:P159"/>
    <mergeCell ref="V167:V170"/>
    <mergeCell ref="X171:X173"/>
    <mergeCell ref="Y171:Y173"/>
    <mergeCell ref="W167:W170"/>
    <mergeCell ref="U150:U152"/>
    <mergeCell ref="V150:V152"/>
    <mergeCell ref="P153:P154"/>
    <mergeCell ref="Q153:Q154"/>
    <mergeCell ref="AD157:AD159"/>
    <mergeCell ref="X157:X159"/>
    <mergeCell ref="Y157:Y159"/>
    <mergeCell ref="AF182:AF184"/>
    <mergeCell ref="P177:P179"/>
    <mergeCell ref="Y177:Y179"/>
    <mergeCell ref="R174:R176"/>
    <mergeCell ref="S174:S176"/>
    <mergeCell ref="Q174:Q176"/>
    <mergeCell ref="Q177:Q179"/>
    <mergeCell ref="AA180:AA181"/>
    <mergeCell ref="AI177:AI179"/>
    <mergeCell ref="AF174:AF176"/>
    <mergeCell ref="AG174:AG176"/>
    <mergeCell ref="AI174:AI176"/>
    <mergeCell ref="AH182:AH184"/>
    <mergeCell ref="N144:N146"/>
    <mergeCell ref="O144:O146"/>
    <mergeCell ref="Q144:Q146"/>
    <mergeCell ref="R144:R146"/>
    <mergeCell ref="S144:S146"/>
    <mergeCell ref="N182:N184"/>
    <mergeCell ref="AJ171:AJ173"/>
    <mergeCell ref="AA153:AA154"/>
    <mergeCell ref="Z157:Z159"/>
    <mergeCell ref="AA157:AA159"/>
    <mergeCell ref="Q150:Q152"/>
    <mergeCell ref="R150:R152"/>
    <mergeCell ref="S150:S152"/>
    <mergeCell ref="T150:T152"/>
    <mergeCell ref="AC153:AC154"/>
    <mergeCell ref="AD153:AD154"/>
    <mergeCell ref="Z150:Z152"/>
    <mergeCell ref="AJ182:AJ184"/>
    <mergeCell ref="AC177:AC179"/>
    <mergeCell ref="AC150:AC152"/>
    <mergeCell ref="N153:N154"/>
    <mergeCell ref="S153:S154"/>
    <mergeCell ref="AE160:AE162"/>
    <mergeCell ref="AC167:AC170"/>
    <mergeCell ref="AF160:AF162"/>
    <mergeCell ref="AH150:AH152"/>
    <mergeCell ref="AD171:AD173"/>
    <mergeCell ref="AE171:AE173"/>
    <mergeCell ref="AF150:AF152"/>
    <mergeCell ref="AG150:AG152"/>
    <mergeCell ref="AH163:AH166"/>
    <mergeCell ref="AJ160:AJ162"/>
    <mergeCell ref="N167:N170"/>
    <mergeCell ref="N180:N181"/>
    <mergeCell ref="O180:O181"/>
    <mergeCell ref="AH147:AH149"/>
    <mergeCell ref="Q132:Q134"/>
    <mergeCell ref="R132:R134"/>
    <mergeCell ref="S132:S134"/>
    <mergeCell ref="S135:S137"/>
    <mergeCell ref="T135:T137"/>
    <mergeCell ref="U135:U137"/>
    <mergeCell ref="Z135:Z137"/>
    <mergeCell ref="AA135:AA137"/>
    <mergeCell ref="AB144:AB146"/>
    <mergeCell ref="AC144:AC146"/>
    <mergeCell ref="E157:E159"/>
    <mergeCell ref="F157:F159"/>
    <mergeCell ref="G157:G159"/>
    <mergeCell ref="H157:H159"/>
    <mergeCell ref="I157:I159"/>
    <mergeCell ref="N157:N159"/>
    <mergeCell ref="V157:V159"/>
    <mergeCell ref="W157:W159"/>
    <mergeCell ref="AB180:AB181"/>
    <mergeCell ref="AC180:AC181"/>
    <mergeCell ref="AF147:AF149"/>
    <mergeCell ref="AG147:AG149"/>
    <mergeCell ref="AE157:AE159"/>
    <mergeCell ref="P167:P170"/>
    <mergeCell ref="Q167:Q170"/>
    <mergeCell ref="R167:R170"/>
    <mergeCell ref="S167:S170"/>
    <mergeCell ref="T167:T170"/>
    <mergeCell ref="AH144:AH146"/>
    <mergeCell ref="AE144:AE146"/>
    <mergeCell ref="AA150:AA152"/>
    <mergeCell ref="AB150:AB152"/>
    <mergeCell ref="J180:J181"/>
    <mergeCell ref="K180:K181"/>
    <mergeCell ref="L180:L181"/>
    <mergeCell ref="M180:M181"/>
    <mergeCell ref="T144:T146"/>
    <mergeCell ref="T174:T176"/>
    <mergeCell ref="I171:I173"/>
    <mergeCell ref="N163:N166"/>
    <mergeCell ref="AA167:AA170"/>
    <mergeCell ref="AB167:AB170"/>
    <mergeCell ref="AF167:AF170"/>
    <mergeCell ref="AG167:AG170"/>
    <mergeCell ref="P163:P166"/>
    <mergeCell ref="I153:I154"/>
    <mergeCell ref="F150:F152"/>
    <mergeCell ref="G150:G152"/>
    <mergeCell ref="H150:H152"/>
    <mergeCell ref="I150:I152"/>
    <mergeCell ref="N150:N152"/>
    <mergeCell ref="W150:W152"/>
    <mergeCell ref="W160:W162"/>
    <mergeCell ref="AA160:AA162"/>
    <mergeCell ref="X160:X162"/>
    <mergeCell ref="Y160:Y162"/>
    <mergeCell ref="Z160:Z162"/>
    <mergeCell ref="AH157:AH159"/>
    <mergeCell ref="AH171:AH173"/>
    <mergeCell ref="AH153:AH154"/>
    <mergeCell ref="T147:T149"/>
    <mergeCell ref="P132:P134"/>
    <mergeCell ref="V147:V149"/>
    <mergeCell ref="O171:O173"/>
    <mergeCell ref="O153:O154"/>
    <mergeCell ref="AB157:AB159"/>
    <mergeCell ref="N171:N173"/>
    <mergeCell ref="I177:I179"/>
    <mergeCell ref="H171:H173"/>
    <mergeCell ref="S160:S162"/>
    <mergeCell ref="T160:T162"/>
    <mergeCell ref="Q180:Q181"/>
    <mergeCell ref="R180:R181"/>
    <mergeCell ref="P182:P184"/>
    <mergeCell ref="Q182:Q184"/>
    <mergeCell ref="Z182:Z184"/>
    <mergeCell ref="X180:X181"/>
    <mergeCell ref="S180:S181"/>
    <mergeCell ref="O185:O188"/>
    <mergeCell ref="W185:W188"/>
    <mergeCell ref="Q195:Q197"/>
    <mergeCell ref="Y211:Y213"/>
    <mergeCell ref="Q189:Q191"/>
    <mergeCell ref="R189:R191"/>
    <mergeCell ref="S189:S191"/>
    <mergeCell ref="T189:T191"/>
    <mergeCell ref="T180:T181"/>
    <mergeCell ref="U174:U176"/>
    <mergeCell ref="Z220:Z223"/>
    <mergeCell ref="W195:W197"/>
    <mergeCell ref="Z205:Z207"/>
    <mergeCell ref="Z185:Z188"/>
    <mergeCell ref="O163:O166"/>
    <mergeCell ref="Q198:Q200"/>
    <mergeCell ref="R198:R200"/>
    <mergeCell ref="S198:S200"/>
    <mergeCell ref="T198:T200"/>
    <mergeCell ref="U198:U200"/>
    <mergeCell ref="O182:O184"/>
    <mergeCell ref="P171:P173"/>
    <mergeCell ref="P185:P188"/>
    <mergeCell ref="S195:S197"/>
    <mergeCell ref="O167:O170"/>
    <mergeCell ref="W201:W204"/>
    <mergeCell ref="X201:X204"/>
    <mergeCell ref="Y201:Y204"/>
    <mergeCell ref="W217:W219"/>
    <mergeCell ref="Q217:Q219"/>
    <mergeCell ref="Y208:Y210"/>
    <mergeCell ref="R208:R210"/>
    <mergeCell ref="T195:T197"/>
    <mergeCell ref="U195:U197"/>
    <mergeCell ref="V195:V197"/>
    <mergeCell ref="P201:P204"/>
    <mergeCell ref="X205:X207"/>
    <mergeCell ref="Y205:Y207"/>
    <mergeCell ref="X214:X216"/>
    <mergeCell ref="V189:V191"/>
    <mergeCell ref="P205:P207"/>
    <mergeCell ref="N198:N200"/>
    <mergeCell ref="H189:H191"/>
    <mergeCell ref="I192:I194"/>
    <mergeCell ref="N192:N194"/>
    <mergeCell ref="O192:O194"/>
    <mergeCell ref="P192:P194"/>
    <mergeCell ref="Q192:Q194"/>
    <mergeCell ref="R192:R194"/>
    <mergeCell ref="Y147:Y149"/>
    <mergeCell ref="N205:N207"/>
    <mergeCell ref="O205:O207"/>
    <mergeCell ref="R205:R207"/>
    <mergeCell ref="Y150:Y152"/>
    <mergeCell ref="Z147:Z149"/>
    <mergeCell ref="N147:N149"/>
    <mergeCell ref="V153:V154"/>
    <mergeCell ref="W153:W154"/>
    <mergeCell ref="X153:X154"/>
    <mergeCell ref="AB153:AB154"/>
    <mergeCell ref="U177:U179"/>
    <mergeCell ref="AA182:AA184"/>
    <mergeCell ref="O135:O137"/>
    <mergeCell ref="P135:P137"/>
    <mergeCell ref="I198:I200"/>
    <mergeCell ref="O177:O179"/>
    <mergeCell ref="U220:U223"/>
    <mergeCell ref="U217:U219"/>
    <mergeCell ref="O198:O200"/>
    <mergeCell ref="O208:O210"/>
    <mergeCell ref="S177:S179"/>
    <mergeCell ref="V217:V219"/>
    <mergeCell ref="AJ163:AJ166"/>
    <mergeCell ref="AI163:AI166"/>
    <mergeCell ref="AJ167:AJ170"/>
    <mergeCell ref="X185:X188"/>
    <mergeCell ref="AJ208:AJ210"/>
    <mergeCell ref="O201:O204"/>
    <mergeCell ref="T201:T204"/>
    <mergeCell ref="U201:U204"/>
    <mergeCell ref="AJ198:AJ200"/>
    <mergeCell ref="O195:O197"/>
    <mergeCell ref="AI185:AI188"/>
    <mergeCell ref="AG182:AG184"/>
    <mergeCell ref="P189:P191"/>
    <mergeCell ref="T182:T184"/>
    <mergeCell ref="U182:U184"/>
    <mergeCell ref="Y180:Y181"/>
    <mergeCell ref="Z180:Z181"/>
    <mergeCell ref="R220:R223"/>
    <mergeCell ref="S220:S223"/>
    <mergeCell ref="Y167:Y170"/>
    <mergeCell ref="Z167:Z170"/>
    <mergeCell ref="AB163:AB166"/>
    <mergeCell ref="X220:X223"/>
    <mergeCell ref="U180:U181"/>
    <mergeCell ref="V174:V176"/>
    <mergeCell ref="Z174:Z176"/>
    <mergeCell ref="AH189:AH191"/>
    <mergeCell ref="AB189:AB191"/>
    <mergeCell ref="AC195:AC197"/>
    <mergeCell ref="AC189:AC191"/>
    <mergeCell ref="P174:P176"/>
    <mergeCell ref="R171:R173"/>
    <mergeCell ref="S171:S173"/>
    <mergeCell ref="Y185:Y188"/>
    <mergeCell ref="Q185:Q188"/>
    <mergeCell ref="R185:R188"/>
    <mergeCell ref="X189:X191"/>
    <mergeCell ref="Y189:Y191"/>
    <mergeCell ref="Z189:Z191"/>
    <mergeCell ref="Q201:Q204"/>
    <mergeCell ref="R195:R197"/>
    <mergeCell ref="V242:V245"/>
    <mergeCell ref="U233:U235"/>
    <mergeCell ref="Z302:Z304"/>
    <mergeCell ref="O233:O235"/>
    <mergeCell ref="E261:E263"/>
    <mergeCell ref="S270:S273"/>
    <mergeCell ref="T270:T273"/>
    <mergeCell ref="N274:N276"/>
    <mergeCell ref="I189:I191"/>
    <mergeCell ref="P195:P197"/>
    <mergeCell ref="P299:P301"/>
    <mergeCell ref="Q299:Q301"/>
    <mergeCell ref="N277:N279"/>
    <mergeCell ref="O277:O279"/>
    <mergeCell ref="F208:F210"/>
    <mergeCell ref="D264:D266"/>
    <mergeCell ref="R305:R307"/>
    <mergeCell ref="V283:V285"/>
    <mergeCell ref="V305:V307"/>
    <mergeCell ref="U274:U276"/>
    <mergeCell ref="S227:S229"/>
    <mergeCell ref="T227:T229"/>
    <mergeCell ref="U227:U229"/>
    <mergeCell ref="V227:V229"/>
    <mergeCell ref="C264:C266"/>
    <mergeCell ref="C242:C245"/>
    <mergeCell ref="H264:H266"/>
    <mergeCell ref="F267:F269"/>
    <mergeCell ref="N230:N232"/>
    <mergeCell ref="I264:I266"/>
    <mergeCell ref="N264:N266"/>
    <mergeCell ref="G267:G269"/>
    <mergeCell ref="H267:H269"/>
    <mergeCell ref="I267:I269"/>
    <mergeCell ref="X264:X266"/>
    <mergeCell ref="V230:V232"/>
    <mergeCell ref="Z280:Z282"/>
    <mergeCell ref="F261:F263"/>
    <mergeCell ref="G261:G263"/>
    <mergeCell ref="U214:U216"/>
    <mergeCell ref="V214:V216"/>
    <mergeCell ref="Q208:Q210"/>
    <mergeCell ref="X233:X235"/>
    <mergeCell ref="Y233:Y235"/>
    <mergeCell ref="Z233:Z235"/>
    <mergeCell ref="W236:W238"/>
    <mergeCell ref="C277:C279"/>
    <mergeCell ref="H230:H232"/>
    <mergeCell ref="G230:G232"/>
    <mergeCell ref="C296:C298"/>
    <mergeCell ref="T305:T307"/>
    <mergeCell ref="I224:I226"/>
    <mergeCell ref="Q227:Q229"/>
    <mergeCell ref="R227:R229"/>
    <mergeCell ref="G227:G229"/>
    <mergeCell ref="C192:C194"/>
    <mergeCell ref="D192:D194"/>
    <mergeCell ref="E192:E194"/>
    <mergeCell ref="F192:F194"/>
    <mergeCell ref="G192:G194"/>
    <mergeCell ref="H192:H194"/>
    <mergeCell ref="N201:N204"/>
    <mergeCell ref="R201:R204"/>
    <mergeCell ref="S201:S204"/>
    <mergeCell ref="N254:N256"/>
    <mergeCell ref="O254:O256"/>
    <mergeCell ref="F296:F298"/>
    <mergeCell ref="N257:N260"/>
    <mergeCell ref="O257:O260"/>
    <mergeCell ref="P257:P260"/>
    <mergeCell ref="Q257:Q260"/>
    <mergeCell ref="C343:C345"/>
    <mergeCell ref="D311:D314"/>
    <mergeCell ref="N299:N301"/>
    <mergeCell ref="O299:O301"/>
    <mergeCell ref="T299:T301"/>
    <mergeCell ref="E346:E348"/>
    <mergeCell ref="R349:R351"/>
    <mergeCell ref="U315:U317"/>
    <mergeCell ref="O311:O314"/>
    <mergeCell ref="C318:C320"/>
    <mergeCell ref="D318:D320"/>
    <mergeCell ref="F315:F317"/>
    <mergeCell ref="N302:N304"/>
    <mergeCell ref="O302:O304"/>
    <mergeCell ref="D302:D304"/>
    <mergeCell ref="E327:E329"/>
    <mergeCell ref="F327:F329"/>
    <mergeCell ref="G327:G329"/>
    <mergeCell ref="H327:H329"/>
    <mergeCell ref="Q308:Q310"/>
    <mergeCell ref="R308:R310"/>
    <mergeCell ref="S315:S317"/>
    <mergeCell ref="G349:G351"/>
    <mergeCell ref="H349:H351"/>
    <mergeCell ref="G321:G323"/>
    <mergeCell ref="E264:E266"/>
    <mergeCell ref="F264:F266"/>
    <mergeCell ref="F274:F276"/>
    <mergeCell ref="F286:F289"/>
    <mergeCell ref="G286:G289"/>
    <mergeCell ref="H286:H289"/>
    <mergeCell ref="D286:D289"/>
    <mergeCell ref="T286:T289"/>
    <mergeCell ref="T302:T304"/>
    <mergeCell ref="N286:N289"/>
    <mergeCell ref="D308:D310"/>
    <mergeCell ref="D315:D317"/>
    <mergeCell ref="E315:E317"/>
    <mergeCell ref="O305:O307"/>
    <mergeCell ref="R302:R304"/>
    <mergeCell ref="G315:G317"/>
    <mergeCell ref="T296:T298"/>
    <mergeCell ref="E321:E323"/>
    <mergeCell ref="C330:C332"/>
    <mergeCell ref="D330:D332"/>
    <mergeCell ref="E330:E332"/>
    <mergeCell ref="F330:F332"/>
    <mergeCell ref="N321:N323"/>
    <mergeCell ref="O321:O323"/>
    <mergeCell ref="C274:C276"/>
    <mergeCell ref="D274:D276"/>
    <mergeCell ref="C286:C289"/>
    <mergeCell ref="S343:S345"/>
    <mergeCell ref="R283:R285"/>
    <mergeCell ref="S283:S285"/>
    <mergeCell ref="S318:S320"/>
    <mergeCell ref="P308:P310"/>
    <mergeCell ref="C441:C443"/>
    <mergeCell ref="N419:N421"/>
    <mergeCell ref="E375:E377"/>
    <mergeCell ref="E475:E478"/>
    <mergeCell ref="F475:F478"/>
    <mergeCell ref="S472:S474"/>
    <mergeCell ref="I475:I478"/>
    <mergeCell ref="H416:H418"/>
    <mergeCell ref="I416:I418"/>
    <mergeCell ref="N311:N314"/>
    <mergeCell ref="U299:U301"/>
    <mergeCell ref="G436:G438"/>
    <mergeCell ref="B422:B425"/>
    <mergeCell ref="H419:H421"/>
    <mergeCell ref="C475:C478"/>
    <mergeCell ref="H469:H471"/>
    <mergeCell ref="H472:H474"/>
    <mergeCell ref="B352:B354"/>
    <mergeCell ref="B343:B345"/>
    <mergeCell ref="AE195:AE197"/>
    <mergeCell ref="AD195:AD197"/>
    <mergeCell ref="P198:P200"/>
    <mergeCell ref="AB201:AB204"/>
    <mergeCell ref="AD201:AD204"/>
    <mergeCell ref="X236:X238"/>
    <mergeCell ref="Y236:Y238"/>
    <mergeCell ref="AC242:AC245"/>
    <mergeCell ref="V296:V298"/>
    <mergeCell ref="X349:X351"/>
    <mergeCell ref="X315:X317"/>
    <mergeCell ref="W239:W241"/>
    <mergeCell ref="X239:X241"/>
    <mergeCell ref="AE208:AE210"/>
    <mergeCell ref="B208:B210"/>
    <mergeCell ref="D195:D197"/>
    <mergeCell ref="E195:E197"/>
    <mergeCell ref="F195:F197"/>
    <mergeCell ref="G195:G197"/>
    <mergeCell ref="H195:H197"/>
    <mergeCell ref="I217:I219"/>
    <mergeCell ref="E217:E219"/>
    <mergeCell ref="D227:D229"/>
    <mergeCell ref="E227:E229"/>
    <mergeCell ref="F227:F229"/>
    <mergeCell ref="E220:E223"/>
    <mergeCell ref="D208:D210"/>
    <mergeCell ref="B220:B223"/>
    <mergeCell ref="C220:C223"/>
    <mergeCell ref="B283:B285"/>
    <mergeCell ref="C283:C285"/>
    <mergeCell ref="B277:B279"/>
    <mergeCell ref="B274:B276"/>
    <mergeCell ref="B261:B263"/>
    <mergeCell ref="AB274:AB276"/>
    <mergeCell ref="B296:B298"/>
    <mergeCell ref="B308:B310"/>
    <mergeCell ref="B305:B307"/>
    <mergeCell ref="B302:B304"/>
    <mergeCell ref="N296:N298"/>
    <mergeCell ref="F308:F310"/>
    <mergeCell ref="G308:G310"/>
    <mergeCell ref="H308:H310"/>
    <mergeCell ref="C308:C310"/>
    <mergeCell ref="C305:C307"/>
    <mergeCell ref="B324:B326"/>
    <mergeCell ref="F355:F357"/>
    <mergeCell ref="B355:B357"/>
    <mergeCell ref="C355:C357"/>
    <mergeCell ref="D355:D357"/>
    <mergeCell ref="E343:E345"/>
    <mergeCell ref="F343:F345"/>
    <mergeCell ref="G343:G345"/>
    <mergeCell ref="H343:H345"/>
    <mergeCell ref="I343:I345"/>
    <mergeCell ref="P343:P345"/>
    <mergeCell ref="Q343:Q345"/>
    <mergeCell ref="B365:B368"/>
    <mergeCell ref="C365:C368"/>
    <mergeCell ref="D365:D368"/>
    <mergeCell ref="C352:C354"/>
    <mergeCell ref="C349:C351"/>
    <mergeCell ref="B299:B301"/>
    <mergeCell ref="C299:C301"/>
    <mergeCell ref="C321:C323"/>
    <mergeCell ref="D321:D323"/>
    <mergeCell ref="B311:B314"/>
    <mergeCell ref="C302:C304"/>
    <mergeCell ref="Q324:Q326"/>
    <mergeCell ref="P311:P314"/>
    <mergeCell ref="P318:P320"/>
    <mergeCell ref="P330:P332"/>
    <mergeCell ref="Q333:Q336"/>
    <mergeCell ref="P327:P329"/>
    <mergeCell ref="C311:C314"/>
    <mergeCell ref="F302:F304"/>
    <mergeCell ref="G302:G304"/>
    <mergeCell ref="H302:H304"/>
    <mergeCell ref="I302:I304"/>
    <mergeCell ref="H311:H314"/>
    <mergeCell ref="I311:I314"/>
    <mergeCell ref="F337:F339"/>
    <mergeCell ref="D349:D351"/>
    <mergeCell ref="C346:C348"/>
    <mergeCell ref="D346:D348"/>
    <mergeCell ref="B349:B351"/>
    <mergeCell ref="B346:B348"/>
    <mergeCell ref="B318:B320"/>
    <mergeCell ref="B321:B323"/>
    <mergeCell ref="G324:G326"/>
    <mergeCell ref="H324:H326"/>
    <mergeCell ref="O324:O326"/>
    <mergeCell ref="P324:P326"/>
    <mergeCell ref="P349:P351"/>
    <mergeCell ref="N352:N354"/>
    <mergeCell ref="O352:O354"/>
    <mergeCell ref="B340:B342"/>
    <mergeCell ref="C340:C342"/>
    <mergeCell ref="D340:D342"/>
    <mergeCell ref="E340:E342"/>
    <mergeCell ref="F305:F307"/>
    <mergeCell ref="G305:G307"/>
    <mergeCell ref="H305:H307"/>
    <mergeCell ref="I365:I368"/>
    <mergeCell ref="N365:N368"/>
    <mergeCell ref="B330:B332"/>
    <mergeCell ref="P315:P317"/>
    <mergeCell ref="Q315:Q317"/>
    <mergeCell ref="F410:F412"/>
    <mergeCell ref="E404:E406"/>
    <mergeCell ref="F404:F406"/>
    <mergeCell ref="G401:G403"/>
    <mergeCell ref="C398:C400"/>
    <mergeCell ref="D375:D377"/>
    <mergeCell ref="C387:C389"/>
    <mergeCell ref="D387:D389"/>
    <mergeCell ref="B419:B421"/>
    <mergeCell ref="F463:F465"/>
    <mergeCell ref="G463:G465"/>
    <mergeCell ref="H463:H465"/>
    <mergeCell ref="E482:E484"/>
    <mergeCell ref="F482:F484"/>
    <mergeCell ref="I479:I481"/>
    <mergeCell ref="C426:C428"/>
    <mergeCell ref="C451:C453"/>
    <mergeCell ref="T451:T453"/>
    <mergeCell ref="D448:D450"/>
    <mergeCell ref="E448:E450"/>
    <mergeCell ref="Q429:Q432"/>
    <mergeCell ref="R429:R432"/>
    <mergeCell ref="I429:I432"/>
    <mergeCell ref="H407:H409"/>
    <mergeCell ref="I407:I409"/>
    <mergeCell ref="D439:D440"/>
    <mergeCell ref="E439:E440"/>
    <mergeCell ref="H426:H428"/>
    <mergeCell ref="N469:N471"/>
    <mergeCell ref="O469:O471"/>
    <mergeCell ref="P469:P471"/>
    <mergeCell ref="Q469:Q471"/>
    <mergeCell ref="N426:N428"/>
    <mergeCell ref="D416:D418"/>
    <mergeCell ref="E416:E418"/>
    <mergeCell ref="F416:F418"/>
    <mergeCell ref="P463:P465"/>
    <mergeCell ref="C479:C481"/>
    <mergeCell ref="D479:D481"/>
    <mergeCell ref="E479:E481"/>
    <mergeCell ref="F479:F481"/>
    <mergeCell ref="C448:C450"/>
    <mergeCell ref="H466:H468"/>
    <mergeCell ref="N475:N478"/>
    <mergeCell ref="O475:O478"/>
    <mergeCell ref="P475:P478"/>
    <mergeCell ref="P407:P409"/>
    <mergeCell ref="H448:H450"/>
    <mergeCell ref="H451:H453"/>
    <mergeCell ref="H454:H455"/>
    <mergeCell ref="O448:O450"/>
    <mergeCell ref="G444:G447"/>
    <mergeCell ref="P410:P412"/>
    <mergeCell ref="D426:D428"/>
    <mergeCell ref="E426:E428"/>
    <mergeCell ref="D429:D432"/>
    <mergeCell ref="E429:E432"/>
    <mergeCell ref="D433:D435"/>
    <mergeCell ref="E433:E435"/>
    <mergeCell ref="F451:F453"/>
    <mergeCell ref="C454:C455"/>
    <mergeCell ref="B444:B447"/>
    <mergeCell ref="B472:B474"/>
    <mergeCell ref="S439:S440"/>
    <mergeCell ref="B493:B495"/>
    <mergeCell ref="C499:C502"/>
    <mergeCell ref="D499:D502"/>
    <mergeCell ref="E499:E502"/>
    <mergeCell ref="B463:B465"/>
    <mergeCell ref="X507:X509"/>
    <mergeCell ref="Q490:Q492"/>
    <mergeCell ref="R490:R492"/>
    <mergeCell ref="B533:B535"/>
    <mergeCell ref="G482:G484"/>
    <mergeCell ref="H482:H484"/>
    <mergeCell ref="I482:I484"/>
    <mergeCell ref="N482:N484"/>
    <mergeCell ref="O482:O484"/>
    <mergeCell ref="P482:P484"/>
    <mergeCell ref="B490:B492"/>
    <mergeCell ref="C490:C492"/>
    <mergeCell ref="D490:D492"/>
    <mergeCell ref="C482:C484"/>
    <mergeCell ref="D482:D484"/>
    <mergeCell ref="V463:V465"/>
    <mergeCell ref="S433:S435"/>
    <mergeCell ref="N436:N438"/>
    <mergeCell ref="V490:V492"/>
    <mergeCell ref="W496:W498"/>
    <mergeCell ref="X496:X498"/>
    <mergeCell ref="U436:U438"/>
    <mergeCell ref="U439:U440"/>
    <mergeCell ref="X466:X468"/>
    <mergeCell ref="X454:X455"/>
    <mergeCell ref="X441:X443"/>
    <mergeCell ref="B496:B498"/>
    <mergeCell ref="W530:W532"/>
    <mergeCell ref="Q475:Q478"/>
    <mergeCell ref="R475:R478"/>
    <mergeCell ref="S475:S478"/>
    <mergeCell ref="T475:T478"/>
    <mergeCell ref="T499:T502"/>
    <mergeCell ref="U499:U502"/>
    <mergeCell ref="V516:V518"/>
    <mergeCell ref="C439:C440"/>
    <mergeCell ref="D451:D453"/>
    <mergeCell ref="C436:C438"/>
    <mergeCell ref="Q451:Q453"/>
    <mergeCell ref="R451:R453"/>
    <mergeCell ref="W439:W440"/>
    <mergeCell ref="X499:X502"/>
    <mergeCell ref="B499:B502"/>
    <mergeCell ref="N472:N474"/>
    <mergeCell ref="O472:O474"/>
    <mergeCell ref="S513:S515"/>
    <mergeCell ref="Q439:Q440"/>
    <mergeCell ref="F436:F438"/>
    <mergeCell ref="G475:G478"/>
    <mergeCell ref="Q524:Q526"/>
    <mergeCell ref="H475:H478"/>
    <mergeCell ref="B469:B471"/>
    <mergeCell ref="N433:N435"/>
    <mergeCell ref="C469:C471"/>
    <mergeCell ref="N441:N443"/>
    <mergeCell ref="P441:P443"/>
    <mergeCell ref="Q441:Q443"/>
    <mergeCell ref="S441:S443"/>
    <mergeCell ref="P436:P438"/>
    <mergeCell ref="AJ530:AJ532"/>
    <mergeCell ref="AJ562:AJ564"/>
    <mergeCell ref="AJ546:AJ548"/>
    <mergeCell ref="Y549:Y551"/>
    <mergeCell ref="Z549:Z551"/>
    <mergeCell ref="AA549:AA551"/>
    <mergeCell ref="AF533:AF535"/>
    <mergeCell ref="AJ574:AJ575"/>
    <mergeCell ref="AI574:AI575"/>
    <mergeCell ref="AH574:AH575"/>
    <mergeCell ref="AB574:AB575"/>
    <mergeCell ref="Y516:Y518"/>
    <mergeCell ref="AJ542:AJ545"/>
    <mergeCell ref="AJ559:AJ561"/>
    <mergeCell ref="AJ571:AJ573"/>
    <mergeCell ref="AH571:AH573"/>
    <mergeCell ref="AI571:AI573"/>
    <mergeCell ref="AB571:AB573"/>
    <mergeCell ref="AJ539:AJ541"/>
    <mergeCell ref="AG524:AG526"/>
    <mergeCell ref="AI524:AI526"/>
    <mergeCell ref="AI513:AI515"/>
    <mergeCell ref="AE552:AE555"/>
    <mergeCell ref="AH539:AH541"/>
    <mergeCell ref="AH530:AH532"/>
    <mergeCell ref="AI530:AI532"/>
    <mergeCell ref="AH556:AH558"/>
    <mergeCell ref="AI556:AI558"/>
    <mergeCell ref="AH546:AH548"/>
    <mergeCell ref="AI565:AI567"/>
    <mergeCell ref="AH524:AH526"/>
    <mergeCell ref="AH559:AH561"/>
    <mergeCell ref="Y565:Y567"/>
    <mergeCell ref="AH565:AH567"/>
    <mergeCell ref="AJ549:AJ551"/>
    <mergeCell ref="AE533:AE535"/>
    <mergeCell ref="AE556:AE558"/>
    <mergeCell ref="AF556:AF558"/>
    <mergeCell ref="AJ513:AJ515"/>
    <mergeCell ref="AJ516:AJ518"/>
    <mergeCell ref="I490:I492"/>
    <mergeCell ref="Y451:Y453"/>
    <mergeCell ref="Z451:Z453"/>
    <mergeCell ref="I444:I447"/>
    <mergeCell ref="Q472:Q474"/>
    <mergeCell ref="R472:R474"/>
    <mergeCell ref="AA451:AA453"/>
    <mergeCell ref="AH536:AH538"/>
    <mergeCell ref="AF513:AF515"/>
    <mergeCell ref="AJ519:AJ522"/>
    <mergeCell ref="Z516:Z518"/>
    <mergeCell ref="D475:D478"/>
    <mergeCell ref="AJ568:AJ570"/>
    <mergeCell ref="AH568:AH570"/>
    <mergeCell ref="AJ552:AJ555"/>
    <mergeCell ref="AH552:AH555"/>
    <mergeCell ref="AJ533:AJ535"/>
    <mergeCell ref="AJ536:AJ538"/>
    <mergeCell ref="AI801:AI803"/>
    <mergeCell ref="AD794:AD797"/>
    <mergeCell ref="I779:I781"/>
    <mergeCell ref="E776:E778"/>
    <mergeCell ref="Y788:Y790"/>
    <mergeCell ref="O782:O784"/>
    <mergeCell ref="AH798:AH800"/>
    <mergeCell ref="AI798:AI800"/>
    <mergeCell ref="V788:V790"/>
    <mergeCell ref="W788:W790"/>
    <mergeCell ref="AC794:AC797"/>
    <mergeCell ref="N773:N775"/>
    <mergeCell ref="O773:O775"/>
    <mergeCell ref="P773:P775"/>
    <mergeCell ref="AH776:AH778"/>
    <mergeCell ref="AI776:AI778"/>
    <mergeCell ref="AG798:AG800"/>
    <mergeCell ref="G776:G778"/>
    <mergeCell ref="AF779:AF781"/>
    <mergeCell ref="AF776:AF778"/>
    <mergeCell ref="AG776:AG778"/>
    <mergeCell ref="E801:E803"/>
    <mergeCell ref="F801:F803"/>
    <mergeCell ref="AF794:AF797"/>
    <mergeCell ref="AI779:AI781"/>
    <mergeCell ref="AD773:AD775"/>
    <mergeCell ref="Q739:Q741"/>
    <mergeCell ref="AE761:AE763"/>
    <mergeCell ref="AG721:AG723"/>
    <mergeCell ref="AC562:AC564"/>
    <mergeCell ref="S580:S582"/>
    <mergeCell ref="T580:T582"/>
    <mergeCell ref="U580:U582"/>
    <mergeCell ref="S565:S567"/>
    <mergeCell ref="Z770:Z772"/>
    <mergeCell ref="AC770:AC772"/>
    <mergeCell ref="Z754:Z757"/>
    <mergeCell ref="AA754:AA757"/>
    <mergeCell ref="AH764:AH766"/>
    <mergeCell ref="AI764:AI766"/>
    <mergeCell ref="Y758:Y760"/>
    <mergeCell ref="T552:T555"/>
    <mergeCell ref="R552:R555"/>
    <mergeCell ref="S552:S555"/>
    <mergeCell ref="AJ527:AJ529"/>
    <mergeCell ref="AJ524:AJ526"/>
    <mergeCell ref="D788:D790"/>
    <mergeCell ref="E788:E790"/>
    <mergeCell ref="F788:F790"/>
    <mergeCell ref="U804:U807"/>
    <mergeCell ref="AD788:AD790"/>
    <mergeCell ref="AF804:AF807"/>
    <mergeCell ref="AH794:AH797"/>
    <mergeCell ref="U782:U784"/>
    <mergeCell ref="O779:O781"/>
    <mergeCell ref="E782:E784"/>
    <mergeCell ref="AH773:AH775"/>
    <mergeCell ref="AG779:AG781"/>
    <mergeCell ref="AH779:AH781"/>
    <mergeCell ref="O776:O778"/>
    <mergeCell ref="P776:P778"/>
    <mergeCell ref="Q776:Q778"/>
    <mergeCell ref="R776:R778"/>
    <mergeCell ref="S776:S778"/>
    <mergeCell ref="T776:T778"/>
    <mergeCell ref="U776:U778"/>
    <mergeCell ref="V776:V778"/>
    <mergeCell ref="X776:X778"/>
    <mergeCell ref="I776:I778"/>
    <mergeCell ref="Y782:Y784"/>
    <mergeCell ref="Z782:Z784"/>
    <mergeCell ref="AA782:AA784"/>
    <mergeCell ref="AB782:AB784"/>
    <mergeCell ref="AC782:AC784"/>
    <mergeCell ref="V804:V807"/>
    <mergeCell ref="Y779:Y781"/>
    <mergeCell ref="AB779:AB781"/>
    <mergeCell ref="AC779:AC781"/>
    <mergeCell ref="W782:W784"/>
    <mergeCell ref="S801:S803"/>
    <mergeCell ref="AG791:AG793"/>
    <mergeCell ref="AH791:AH793"/>
    <mergeCell ref="V798:V800"/>
    <mergeCell ref="W798:W800"/>
    <mergeCell ref="AE773:AE775"/>
    <mergeCell ref="S798:S800"/>
    <mergeCell ref="T798:T800"/>
    <mergeCell ref="AB794:AB797"/>
    <mergeCell ref="AI859:AI862"/>
    <mergeCell ref="C859:C862"/>
    <mergeCell ref="AD827:AD829"/>
    <mergeCell ref="AI827:AI829"/>
    <mergeCell ref="W834:W836"/>
    <mergeCell ref="X834:X836"/>
    <mergeCell ref="AJ739:AJ741"/>
    <mergeCell ref="T565:T567"/>
    <mergeCell ref="AH745:AH747"/>
    <mergeCell ref="AI745:AI747"/>
    <mergeCell ref="AA672:AA674"/>
    <mergeCell ref="AB672:AB674"/>
    <mergeCell ref="AA701:AA703"/>
    <mergeCell ref="AA659:AA662"/>
    <mergeCell ref="AB659:AB662"/>
    <mergeCell ref="AH663:AH665"/>
    <mergeCell ref="AH656:AH658"/>
    <mergeCell ref="AH650:AH652"/>
    <mergeCell ref="AH684:AH687"/>
    <mergeCell ref="AI656:AI658"/>
    <mergeCell ref="AB716:AB718"/>
    <mergeCell ref="AI721:AI723"/>
    <mergeCell ref="AI681:AI683"/>
    <mergeCell ref="AA726:AA728"/>
    <mergeCell ref="AB726:AB728"/>
    <mergeCell ref="AC726:AC728"/>
    <mergeCell ref="AD726:AD728"/>
    <mergeCell ref="AE726:AE728"/>
    <mergeCell ref="Y653:Y655"/>
    <mergeCell ref="AC524:AC526"/>
    <mergeCell ref="AB580:AB582"/>
    <mergeCell ref="AE580:AE582"/>
    <mergeCell ref="AH583:AH585"/>
    <mergeCell ref="AH586:AH589"/>
    <mergeCell ref="AA580:AA582"/>
    <mergeCell ref="Z721:Z723"/>
    <mergeCell ref="AE788:AE790"/>
    <mergeCell ref="AF788:AF790"/>
    <mergeCell ref="AG788:AG790"/>
    <mergeCell ref="C804:C807"/>
    <mergeCell ref="D804:D807"/>
    <mergeCell ref="H767:H769"/>
    <mergeCell ref="I767:I769"/>
    <mergeCell ref="AI830:AI833"/>
    <mergeCell ref="G764:G766"/>
    <mergeCell ref="AH827:AH829"/>
    <mergeCell ref="AI843:AI845"/>
    <mergeCell ref="AI804:AI807"/>
    <mergeCell ref="V562:V564"/>
    <mergeCell ref="AB843:AB845"/>
    <mergeCell ref="W837:W839"/>
    <mergeCell ref="AH846:AH848"/>
    <mergeCell ref="AC843:AC845"/>
    <mergeCell ref="X701:X703"/>
    <mergeCell ref="V767:V769"/>
    <mergeCell ref="W767:W769"/>
    <mergeCell ref="X767:X769"/>
    <mergeCell ref="Y767:Y769"/>
    <mergeCell ref="Z767:Z769"/>
    <mergeCell ref="AA767:AA769"/>
    <mergeCell ref="V736:V738"/>
    <mergeCell ref="V701:V703"/>
    <mergeCell ref="R694:R696"/>
    <mergeCell ref="R580:R582"/>
    <mergeCell ref="B782:B784"/>
    <mergeCell ref="F782:F784"/>
    <mergeCell ref="G782:G784"/>
    <mergeCell ref="Y804:Y807"/>
    <mergeCell ref="Z804:Z807"/>
    <mergeCell ref="AJ817:AJ820"/>
    <mergeCell ref="AE817:AE820"/>
    <mergeCell ref="AF817:AF820"/>
    <mergeCell ref="AA817:AA820"/>
    <mergeCell ref="P684:P687"/>
    <mergeCell ref="Q684:Q687"/>
    <mergeCell ref="R684:R687"/>
    <mergeCell ref="S684:S687"/>
    <mergeCell ref="Q713:Q715"/>
    <mergeCell ref="AE441:AE443"/>
    <mergeCell ref="X419:X421"/>
    <mergeCell ref="Y436:Y438"/>
    <mergeCell ref="Y439:Y440"/>
    <mergeCell ref="AA507:AA509"/>
    <mergeCell ref="AC441:AC443"/>
    <mergeCell ref="Z441:Z443"/>
    <mergeCell ref="W441:W443"/>
    <mergeCell ref="AE513:AE515"/>
    <mergeCell ref="U490:U492"/>
    <mergeCell ref="X490:X492"/>
    <mergeCell ref="AD776:AD778"/>
    <mergeCell ref="AE776:AE778"/>
    <mergeCell ref="AA808:AA810"/>
    <mergeCell ref="W507:W509"/>
    <mergeCell ref="U510:U512"/>
    <mergeCell ref="V510:V512"/>
    <mergeCell ref="AI433:AI435"/>
    <mergeCell ref="AF429:AF432"/>
    <mergeCell ref="AH513:AH515"/>
    <mergeCell ref="AF444:AF447"/>
    <mergeCell ref="AJ808:AJ810"/>
    <mergeCell ref="AJ801:AJ803"/>
    <mergeCell ref="O742:O744"/>
    <mergeCell ref="T754:T757"/>
    <mergeCell ref="U754:U757"/>
    <mergeCell ref="W745:W747"/>
    <mergeCell ref="AB751:AB753"/>
    <mergeCell ref="AC751:AC753"/>
    <mergeCell ref="AD751:AD753"/>
    <mergeCell ref="R713:R715"/>
    <mergeCell ref="P716:P718"/>
    <mergeCell ref="Q716:Q718"/>
    <mergeCell ref="R716:R718"/>
    <mergeCell ref="T713:T715"/>
    <mergeCell ref="U713:U715"/>
    <mergeCell ref="T716:T718"/>
    <mergeCell ref="U716:U718"/>
    <mergeCell ref="AI751:AI753"/>
    <mergeCell ref="AA709:AA712"/>
    <mergeCell ref="AB709:AB712"/>
    <mergeCell ref="Y701:Y703"/>
    <mergeCell ref="AC701:AC703"/>
    <mergeCell ref="AB707:AB708"/>
    <mergeCell ref="AC707:AC708"/>
    <mergeCell ref="AD707:AD708"/>
    <mergeCell ref="AI736:AI738"/>
    <mergeCell ref="AH748:AH750"/>
    <mergeCell ref="AI748:AI750"/>
    <mergeCell ref="AI739:AI741"/>
    <mergeCell ref="Z490:Z492"/>
    <mergeCell ref="AD507:AD509"/>
    <mergeCell ref="AE507:AE509"/>
    <mergeCell ref="AF507:AF509"/>
    <mergeCell ref="AF503:AF506"/>
    <mergeCell ref="X503:X506"/>
    <mergeCell ref="AA496:AA498"/>
    <mergeCell ref="W493:W495"/>
    <mergeCell ref="AG479:AG481"/>
    <mergeCell ref="AG656:AG658"/>
    <mergeCell ref="AA758:AA760"/>
    <mergeCell ref="AB758:AB760"/>
    <mergeCell ref="W754:W757"/>
    <mergeCell ref="AC748:AC750"/>
    <mergeCell ref="AD748:AD750"/>
    <mergeCell ref="AE751:AE753"/>
    <mergeCell ref="W444:W447"/>
    <mergeCell ref="X444:X447"/>
    <mergeCell ref="U419:U421"/>
    <mergeCell ref="Z426:Z428"/>
    <mergeCell ref="AF439:AF440"/>
    <mergeCell ref="AG439:AG440"/>
    <mergeCell ref="Z448:Z450"/>
    <mergeCell ref="AF716:AF718"/>
    <mergeCell ref="AE697:AE700"/>
    <mergeCell ref="AE640:AE642"/>
    <mergeCell ref="AF640:AF642"/>
    <mergeCell ref="AG640:AG642"/>
    <mergeCell ref="Z562:Z564"/>
    <mergeCell ref="AB568:AB570"/>
    <mergeCell ref="AB429:AB432"/>
    <mergeCell ref="X433:X435"/>
    <mergeCell ref="AF451:AF453"/>
    <mergeCell ref="AF469:AF471"/>
    <mergeCell ref="AC456:AC459"/>
    <mergeCell ref="AA475:AA478"/>
    <mergeCell ref="AB608:AB609"/>
    <mergeCell ref="AC608:AC609"/>
    <mergeCell ref="AB666:AB668"/>
    <mergeCell ref="AB422:AB425"/>
    <mergeCell ref="AC422:AC425"/>
    <mergeCell ref="AD422:AD425"/>
    <mergeCell ref="AE422:AE425"/>
    <mergeCell ref="AF422:AF425"/>
    <mergeCell ref="W513:W515"/>
    <mergeCell ref="U549:U551"/>
    <mergeCell ref="V549:V551"/>
    <mergeCell ref="V542:V545"/>
    <mergeCell ref="U559:U561"/>
    <mergeCell ref="AE524:AE526"/>
    <mergeCell ref="Z472:Z474"/>
    <mergeCell ref="W694:W696"/>
    <mergeCell ref="Z707:Z708"/>
    <mergeCell ref="Z704:Z706"/>
    <mergeCell ref="Y454:Y455"/>
    <mergeCell ref="Y493:Y495"/>
    <mergeCell ref="AD681:AD683"/>
    <mergeCell ref="AE681:AE683"/>
    <mergeCell ref="Y669:Y671"/>
    <mergeCell ref="Z669:Z671"/>
    <mergeCell ref="X713:X715"/>
    <mergeCell ref="W596:W598"/>
    <mergeCell ref="X596:X598"/>
    <mergeCell ref="AA596:AA598"/>
    <mergeCell ref="AH672:AH674"/>
    <mergeCell ref="AH675:AH677"/>
    <mergeCell ref="AG675:AG677"/>
    <mergeCell ref="AD580:AD582"/>
    <mergeCell ref="AG583:AG585"/>
    <mergeCell ref="V559:V561"/>
    <mergeCell ref="S524:S526"/>
    <mergeCell ref="V524:V526"/>
    <mergeCell ref="T527:T529"/>
    <mergeCell ref="U583:U585"/>
    <mergeCell ref="AJ684:AJ687"/>
    <mergeCell ref="AF701:AF703"/>
    <mergeCell ref="AJ643:AJ646"/>
    <mergeCell ref="AD640:AD642"/>
    <mergeCell ref="AG596:AG598"/>
    <mergeCell ref="AI659:AI662"/>
    <mergeCell ref="AI794:AI797"/>
    <mergeCell ref="AF527:AF529"/>
    <mergeCell ref="AG527:AG529"/>
    <mergeCell ref="AF742:AF744"/>
    <mergeCell ref="S742:S744"/>
    <mergeCell ref="AF463:AF465"/>
    <mergeCell ref="AG463:AG465"/>
    <mergeCell ref="AH463:AH465"/>
    <mergeCell ref="V596:V598"/>
    <mergeCell ref="AE593:AE595"/>
    <mergeCell ref="AC620:AC623"/>
    <mergeCell ref="AF620:AF623"/>
    <mergeCell ref="AB624:AB626"/>
    <mergeCell ref="AI620:AI623"/>
    <mergeCell ref="AI624:AI626"/>
    <mergeCell ref="AF669:AF671"/>
    <mergeCell ref="AI724:AI725"/>
    <mergeCell ref="AB785:AB787"/>
    <mergeCell ref="AG650:AG652"/>
    <mergeCell ref="AI637:AI639"/>
    <mergeCell ref="AH602:AH604"/>
    <mergeCell ref="AI602:AI604"/>
    <mergeCell ref="V568:V570"/>
    <mergeCell ref="U552:U555"/>
    <mergeCell ref="W785:W787"/>
    <mergeCell ref="AA516:AA518"/>
    <mergeCell ref="Z539:Z541"/>
    <mergeCell ref="Z571:Z573"/>
    <mergeCell ref="U524:U526"/>
    <mergeCell ref="W503:W506"/>
    <mergeCell ref="U479:U481"/>
    <mergeCell ref="AI546:AI548"/>
    <mergeCell ref="AH640:AH642"/>
    <mergeCell ref="AI640:AI642"/>
    <mergeCell ref="AH617:AH619"/>
    <mergeCell ref="AG530:AG532"/>
    <mergeCell ref="AF571:AF573"/>
    <mergeCell ref="AG571:AG573"/>
    <mergeCell ref="S530:S532"/>
    <mergeCell ref="S568:S570"/>
    <mergeCell ref="Y571:Y573"/>
    <mergeCell ref="Z542:Z545"/>
    <mergeCell ref="AI536:AI538"/>
    <mergeCell ref="AD469:AD471"/>
    <mergeCell ref="Y559:Y561"/>
    <mergeCell ref="X542:X545"/>
    <mergeCell ref="W546:W548"/>
    <mergeCell ref="AE656:AE658"/>
    <mergeCell ref="AH767:AH769"/>
    <mergeCell ref="AH754:AH757"/>
    <mergeCell ref="I761:I763"/>
    <mergeCell ref="AG758:AG760"/>
    <mergeCell ref="AC791:AC793"/>
    <mergeCell ref="AD791:AD793"/>
    <mergeCell ref="AB798:AB800"/>
    <mergeCell ref="W794:W797"/>
    <mergeCell ref="AA801:AA803"/>
    <mergeCell ref="AD801:AD803"/>
    <mergeCell ref="AB804:AB807"/>
    <mergeCell ref="AE801:AE803"/>
    <mergeCell ref="AF767:AF769"/>
    <mergeCell ref="AG767:AG769"/>
    <mergeCell ref="I801:I803"/>
    <mergeCell ref="N801:N803"/>
    <mergeCell ref="O801:O803"/>
    <mergeCell ref="P801:P803"/>
    <mergeCell ref="Q801:Q803"/>
    <mergeCell ref="R801:R803"/>
    <mergeCell ref="U791:U793"/>
    <mergeCell ref="V791:V793"/>
    <mergeCell ref="P804:P807"/>
    <mergeCell ref="Q804:Q807"/>
    <mergeCell ref="AG770:AG772"/>
    <mergeCell ref="AD770:AD772"/>
    <mergeCell ref="AE770:AE772"/>
    <mergeCell ref="AF770:AF772"/>
    <mergeCell ref="AE754:AE757"/>
    <mergeCell ref="AF754:AF757"/>
    <mergeCell ref="AG754:AG757"/>
    <mergeCell ref="AC776:AC778"/>
    <mergeCell ref="N782:N784"/>
    <mergeCell ref="AC804:AC807"/>
    <mergeCell ref="AD804:AD807"/>
    <mergeCell ref="W804:W807"/>
    <mergeCell ref="AG794:AG797"/>
    <mergeCell ref="S804:S807"/>
    <mergeCell ref="AF773:AF775"/>
    <mergeCell ref="AG773:AG775"/>
    <mergeCell ref="AE804:AE807"/>
    <mergeCell ref="V764:V766"/>
    <mergeCell ref="P732:P735"/>
    <mergeCell ref="N751:N753"/>
    <mergeCell ref="O751:O753"/>
    <mergeCell ref="P745:P747"/>
    <mergeCell ref="Q745:Q747"/>
    <mergeCell ref="R745:R747"/>
    <mergeCell ref="S745:S747"/>
    <mergeCell ref="AD704:AD706"/>
    <mergeCell ref="AE736:AE738"/>
    <mergeCell ref="AB694:AB696"/>
    <mergeCell ref="X663:X665"/>
    <mergeCell ref="Y663:Y665"/>
    <mergeCell ref="Z663:Z665"/>
    <mergeCell ref="X659:X662"/>
    <mergeCell ref="X669:X671"/>
    <mergeCell ref="AJ416:AJ418"/>
    <mergeCell ref="AD413:AD415"/>
    <mergeCell ref="AB410:AB412"/>
    <mergeCell ref="AC410:AC412"/>
    <mergeCell ref="AD410:AD412"/>
    <mergeCell ref="AA413:AA415"/>
    <mergeCell ref="U571:U573"/>
    <mergeCell ref="Q565:Q567"/>
    <mergeCell ref="AJ407:AJ409"/>
    <mergeCell ref="AH413:AH415"/>
    <mergeCell ref="AI413:AI415"/>
    <mergeCell ref="AJ413:AJ415"/>
    <mergeCell ref="Q410:Q412"/>
    <mergeCell ref="R410:R412"/>
    <mergeCell ref="S410:S412"/>
    <mergeCell ref="T410:T412"/>
    <mergeCell ref="U410:U412"/>
    <mergeCell ref="AH496:AH498"/>
    <mergeCell ref="AH542:AH545"/>
    <mergeCell ref="AI542:AI545"/>
    <mergeCell ref="AI539:AI541"/>
    <mergeCell ref="AI559:AI561"/>
    <mergeCell ref="AC590:AC592"/>
    <mergeCell ref="AD590:AD592"/>
    <mergeCell ref="Y608:Y609"/>
    <mergeCell ref="Z565:Z567"/>
    <mergeCell ref="AA565:AA567"/>
    <mergeCell ref="AE516:AE518"/>
    <mergeCell ref="AF516:AF518"/>
    <mergeCell ref="AG516:AG518"/>
    <mergeCell ref="Y583:Y585"/>
    <mergeCell ref="Z556:Z558"/>
    <mergeCell ref="Y590:Y592"/>
    <mergeCell ref="Y593:Y595"/>
    <mergeCell ref="Z593:Z595"/>
    <mergeCell ref="Y586:Y589"/>
    <mergeCell ref="AC599:AC601"/>
    <mergeCell ref="AB586:AB589"/>
    <mergeCell ref="AC426:AC428"/>
    <mergeCell ref="AE426:AE428"/>
    <mergeCell ref="R441:R443"/>
    <mergeCell ref="Z436:Z438"/>
    <mergeCell ref="W451:W453"/>
    <mergeCell ref="W580:W582"/>
    <mergeCell ref="Q552:Q555"/>
    <mergeCell ref="AG602:AG604"/>
    <mergeCell ref="U536:U538"/>
    <mergeCell ref="AE620:AE623"/>
    <mergeCell ref="AG663:AG665"/>
    <mergeCell ref="S571:S573"/>
    <mergeCell ref="T571:T573"/>
    <mergeCell ref="V580:V582"/>
    <mergeCell ref="AC516:AC518"/>
    <mergeCell ref="AD516:AD518"/>
    <mergeCell ref="AJ436:AJ438"/>
    <mergeCell ref="X436:X438"/>
    <mergeCell ref="AD436:AD438"/>
    <mergeCell ref="AG419:AG421"/>
    <mergeCell ref="AI429:AI432"/>
    <mergeCell ref="AG352:AG354"/>
    <mergeCell ref="AH352:AH354"/>
    <mergeCell ref="AH346:AH348"/>
    <mergeCell ref="AH305:AH307"/>
    <mergeCell ref="AH337:AH339"/>
    <mergeCell ref="AH321:AH323"/>
    <mergeCell ref="AH327:AH329"/>
    <mergeCell ref="AG321:AG323"/>
    <mergeCell ref="AG327:AG329"/>
    <mergeCell ref="AG343:AG345"/>
    <mergeCell ref="AH343:AH345"/>
    <mergeCell ref="AH365:AH368"/>
    <mergeCell ref="AI365:AI368"/>
    <mergeCell ref="AI384:AI386"/>
    <mergeCell ref="AI330:AI332"/>
    <mergeCell ref="AB311:AB314"/>
    <mergeCell ref="AC311:AC314"/>
    <mergeCell ref="U311:U314"/>
    <mergeCell ref="V311:V314"/>
    <mergeCell ref="W318:W320"/>
    <mergeCell ref="W311:W314"/>
    <mergeCell ref="X311:X314"/>
    <mergeCell ref="AC327:AC329"/>
    <mergeCell ref="AI337:AI339"/>
    <mergeCell ref="S327:S329"/>
    <mergeCell ref="AE333:AE336"/>
    <mergeCell ref="AB330:AB332"/>
    <mergeCell ref="AI361:AI364"/>
    <mergeCell ref="T318:T320"/>
    <mergeCell ref="AB375:AB377"/>
    <mergeCell ref="U375:U377"/>
    <mergeCell ref="Z337:Z339"/>
    <mergeCell ref="X352:X354"/>
    <mergeCell ref="AE315:AE317"/>
    <mergeCell ref="V565:V567"/>
    <mergeCell ref="AD571:AD573"/>
    <mergeCell ref="AE571:AE573"/>
    <mergeCell ref="AB562:AB564"/>
    <mergeCell ref="AA562:AA564"/>
    <mergeCell ref="U416:U418"/>
    <mergeCell ref="AH375:AH377"/>
    <mergeCell ref="AF343:AF345"/>
    <mergeCell ref="AH349:AH351"/>
    <mergeCell ref="AD426:AD428"/>
    <mergeCell ref="U401:U403"/>
    <mergeCell ref="AB426:AB428"/>
    <mergeCell ref="Z361:Z364"/>
    <mergeCell ref="AF416:AF418"/>
    <mergeCell ref="AI378:AI380"/>
    <mergeCell ref="AA355:AA357"/>
    <mergeCell ref="V416:V418"/>
    <mergeCell ref="W416:W418"/>
    <mergeCell ref="Y490:Y492"/>
    <mergeCell ref="U454:U455"/>
    <mergeCell ref="U390:U393"/>
    <mergeCell ref="N401:N403"/>
    <mergeCell ref="O401:O403"/>
    <mergeCell ref="P401:P403"/>
    <mergeCell ref="O398:O400"/>
    <mergeCell ref="P398:P400"/>
    <mergeCell ref="Q398:Q400"/>
    <mergeCell ref="AI410:AI412"/>
    <mergeCell ref="AI441:AI443"/>
    <mergeCell ref="AJ410:AJ412"/>
    <mergeCell ref="U429:U432"/>
    <mergeCell ref="Z429:Z432"/>
    <mergeCell ref="AG441:AG443"/>
    <mergeCell ref="T436:T438"/>
    <mergeCell ref="AJ372:AJ374"/>
    <mergeCell ref="W372:W374"/>
    <mergeCell ref="AJ387:AJ389"/>
    <mergeCell ref="AE349:AE351"/>
    <mergeCell ref="AA346:AA348"/>
    <mergeCell ref="AB346:AB348"/>
    <mergeCell ref="AC346:AC348"/>
    <mergeCell ref="AJ346:AJ348"/>
    <mergeCell ref="AA390:AA393"/>
    <mergeCell ref="AB390:AB393"/>
    <mergeCell ref="AC390:AC393"/>
    <mergeCell ref="T419:T421"/>
    <mergeCell ref="AH426:AH428"/>
    <mergeCell ref="AF441:AF443"/>
    <mergeCell ref="AH401:AH403"/>
    <mergeCell ref="AG426:AG428"/>
    <mergeCell ref="AD416:AD418"/>
    <mergeCell ref="W436:W438"/>
    <mergeCell ref="AA426:AA428"/>
    <mergeCell ref="AD419:AD421"/>
    <mergeCell ref="AH410:AH412"/>
    <mergeCell ref="Y419:Y421"/>
    <mergeCell ref="AJ398:AJ400"/>
    <mergeCell ref="AJ369:AJ371"/>
    <mergeCell ref="AJ365:AJ368"/>
    <mergeCell ref="P419:P421"/>
    <mergeCell ref="Q419:Q421"/>
    <mergeCell ref="R419:R421"/>
    <mergeCell ref="P369:P371"/>
    <mergeCell ref="AA349:AA351"/>
    <mergeCell ref="AB349:AB351"/>
    <mergeCell ref="V398:V400"/>
    <mergeCell ref="AI390:AI393"/>
    <mergeCell ref="W361:W364"/>
    <mergeCell ref="N355:N357"/>
    <mergeCell ref="AJ404:AJ406"/>
    <mergeCell ref="N429:N432"/>
    <mergeCell ref="W429:W432"/>
    <mergeCell ref="X429:X432"/>
    <mergeCell ref="AA398:AA400"/>
    <mergeCell ref="V429:V432"/>
    <mergeCell ref="Y429:Y432"/>
    <mergeCell ref="AJ426:AJ428"/>
    <mergeCell ref="AG416:AG418"/>
    <mergeCell ref="AH416:AH418"/>
    <mergeCell ref="AI416:AI418"/>
    <mergeCell ref="AF433:AF435"/>
    <mergeCell ref="AB416:AB418"/>
    <mergeCell ref="Q436:Q438"/>
    <mergeCell ref="AB369:AB371"/>
    <mergeCell ref="AJ330:AJ332"/>
    <mergeCell ref="AH387:AH389"/>
    <mergeCell ref="AD375:AD377"/>
    <mergeCell ref="AE375:AE377"/>
    <mergeCell ref="Z358:Z360"/>
    <mergeCell ref="Z270:Z273"/>
    <mergeCell ref="W267:W269"/>
    <mergeCell ref="AC214:AC216"/>
    <mergeCell ref="AE270:AE273"/>
    <mergeCell ref="AF270:AF273"/>
    <mergeCell ref="T211:T213"/>
    <mergeCell ref="V211:V213"/>
    <mergeCell ref="U230:U232"/>
    <mergeCell ref="T264:T266"/>
    <mergeCell ref="S257:S260"/>
    <mergeCell ref="T257:T260"/>
    <mergeCell ref="U257:U260"/>
    <mergeCell ref="AE404:AE406"/>
    <mergeCell ref="AF404:AF406"/>
    <mergeCell ref="AC413:AC415"/>
    <mergeCell ref="U426:U428"/>
    <mergeCell ref="V426:V428"/>
    <mergeCell ref="S426:S428"/>
    <mergeCell ref="AD390:AD393"/>
    <mergeCell ref="AE390:AE393"/>
    <mergeCell ref="AF390:AF393"/>
    <mergeCell ref="Y355:Y357"/>
    <mergeCell ref="Z355:Z357"/>
    <mergeCell ref="V337:V339"/>
    <mergeCell ref="V365:V368"/>
    <mergeCell ref="Y358:Y360"/>
    <mergeCell ref="X365:X368"/>
    <mergeCell ref="AF426:AF428"/>
    <mergeCell ref="S419:S421"/>
    <mergeCell ref="Y410:Y412"/>
    <mergeCell ref="Z410:Z412"/>
    <mergeCell ref="AC384:AC386"/>
    <mergeCell ref="AD384:AD386"/>
    <mergeCell ref="AF401:AF403"/>
    <mergeCell ref="AF375:AF377"/>
    <mergeCell ref="AD361:AD364"/>
    <mergeCell ref="AE361:AE364"/>
    <mergeCell ref="AB358:AB360"/>
    <mergeCell ref="AC358:AC360"/>
    <mergeCell ref="AA361:AA364"/>
    <mergeCell ref="AE355:AE357"/>
    <mergeCell ref="AF387:AF389"/>
    <mergeCell ref="T358:T360"/>
    <mergeCell ref="W305:W307"/>
    <mergeCell ref="X305:X307"/>
    <mergeCell ref="T327:T329"/>
    <mergeCell ref="S311:S314"/>
    <mergeCell ref="T311:T314"/>
    <mergeCell ref="AA230:AA232"/>
    <mergeCell ref="AF308:AF310"/>
    <mergeCell ref="AE308:AE310"/>
    <mergeCell ref="AF407:AF409"/>
    <mergeCell ref="AB413:AB415"/>
    <mergeCell ref="U407:U409"/>
    <mergeCell ref="AA337:AA339"/>
    <mergeCell ref="AB337:AB339"/>
    <mergeCell ref="AC337:AC339"/>
    <mergeCell ref="Y369:Y371"/>
    <mergeCell ref="AB398:AB400"/>
    <mergeCell ref="S214:S216"/>
    <mergeCell ref="T214:T216"/>
    <mergeCell ref="Q205:Q207"/>
    <mergeCell ref="Z208:Z210"/>
    <mergeCell ref="X227:X229"/>
    <mergeCell ref="Y227:Y229"/>
    <mergeCell ref="Z227:Z229"/>
    <mergeCell ref="I236:I238"/>
    <mergeCell ref="T233:T235"/>
    <mergeCell ref="W214:W216"/>
    <mergeCell ref="N214:N216"/>
    <mergeCell ref="R182:R184"/>
    <mergeCell ref="S182:S184"/>
    <mergeCell ref="N189:N191"/>
    <mergeCell ref="O189:O191"/>
    <mergeCell ref="S217:S219"/>
    <mergeCell ref="T217:T219"/>
    <mergeCell ref="Z230:Z232"/>
    <mergeCell ref="L205:L206"/>
    <mergeCell ref="M205:M206"/>
    <mergeCell ref="I195:I197"/>
    <mergeCell ref="N195:N197"/>
    <mergeCell ref="P233:P235"/>
    <mergeCell ref="AI398:AI400"/>
    <mergeCell ref="O404:O406"/>
    <mergeCell ref="AE410:AE412"/>
    <mergeCell ref="AF410:AF412"/>
    <mergeCell ref="P404:P406"/>
    <mergeCell ref="AH407:AH409"/>
    <mergeCell ref="AI407:AI409"/>
    <mergeCell ref="AH394:AH397"/>
    <mergeCell ref="AI394:AI397"/>
    <mergeCell ref="Z252:Z253"/>
    <mergeCell ref="AA252:AA253"/>
    <mergeCell ref="V257:V260"/>
    <mergeCell ref="W257:W260"/>
    <mergeCell ref="X257:X260"/>
    <mergeCell ref="Y257:Y260"/>
    <mergeCell ref="Z257:Z260"/>
    <mergeCell ref="AA257:AA260"/>
    <mergeCell ref="J254:J255"/>
    <mergeCell ref="Q254:Q256"/>
    <mergeCell ref="R254:R256"/>
    <mergeCell ref="S254:S256"/>
    <mergeCell ref="T254:T256"/>
    <mergeCell ref="AI192:AI194"/>
    <mergeCell ref="R261:R263"/>
    <mergeCell ref="S261:S263"/>
    <mergeCell ref="T261:T263"/>
    <mergeCell ref="X217:X219"/>
    <mergeCell ref="P261:P263"/>
    <mergeCell ref="AB257:AB260"/>
    <mergeCell ref="AC257:AC260"/>
    <mergeCell ref="AD257:AD260"/>
    <mergeCell ref="S208:S210"/>
    <mergeCell ref="T208:T210"/>
    <mergeCell ref="I261:I263"/>
    <mergeCell ref="U254:U256"/>
    <mergeCell ref="V254:V256"/>
    <mergeCell ref="I293:I295"/>
    <mergeCell ref="N293:N295"/>
    <mergeCell ref="O293:O295"/>
    <mergeCell ref="P293:P295"/>
    <mergeCell ref="Q293:Q295"/>
    <mergeCell ref="T482:T484"/>
    <mergeCell ref="P490:P492"/>
    <mergeCell ref="I441:I443"/>
    <mergeCell ref="C394:C397"/>
    <mergeCell ref="G410:G412"/>
    <mergeCell ref="N407:N409"/>
    <mergeCell ref="D394:D397"/>
    <mergeCell ref="W401:W403"/>
    <mergeCell ref="F401:F403"/>
    <mergeCell ref="Q394:Q397"/>
    <mergeCell ref="R394:R397"/>
    <mergeCell ref="W394:W397"/>
    <mergeCell ref="P390:P393"/>
    <mergeCell ref="AI401:AI403"/>
    <mergeCell ref="I401:I403"/>
    <mergeCell ref="AD404:AD406"/>
    <mergeCell ref="C407:C409"/>
    <mergeCell ref="X410:X412"/>
    <mergeCell ref="I410:I412"/>
    <mergeCell ref="Y413:Y415"/>
    <mergeCell ref="Z413:Z415"/>
    <mergeCell ref="C413:C415"/>
    <mergeCell ref="R433:R435"/>
    <mergeCell ref="W454:W455"/>
    <mergeCell ref="I448:I450"/>
    <mergeCell ref="Y448:Y450"/>
    <mergeCell ref="P479:P481"/>
    <mergeCell ref="O433:O435"/>
    <mergeCell ref="T433:T435"/>
    <mergeCell ref="U433:U435"/>
    <mergeCell ref="V433:V435"/>
    <mergeCell ref="AC466:AC468"/>
    <mergeCell ref="Y472:Y474"/>
    <mergeCell ref="AD479:AD481"/>
    <mergeCell ref="AA472:AA474"/>
    <mergeCell ref="Y479:Y481"/>
    <mergeCell ref="Y441:Y443"/>
    <mergeCell ref="AC475:AC478"/>
    <mergeCell ref="AB444:AB447"/>
    <mergeCell ref="T454:T455"/>
    <mergeCell ref="I454:I455"/>
    <mergeCell ref="Q454:Q455"/>
    <mergeCell ref="V475:V478"/>
    <mergeCell ref="W475:W478"/>
    <mergeCell ref="V469:V471"/>
    <mergeCell ref="AD429:AD432"/>
    <mergeCell ref="AC444:AC447"/>
    <mergeCell ref="X479:X481"/>
    <mergeCell ref="Z479:Z481"/>
    <mergeCell ref="AA479:AA481"/>
    <mergeCell ref="AB479:AB481"/>
    <mergeCell ref="AC479:AC481"/>
    <mergeCell ref="I469:I471"/>
    <mergeCell ref="N448:N450"/>
    <mergeCell ref="S448:S450"/>
    <mergeCell ref="W448:W450"/>
    <mergeCell ref="V451:V453"/>
    <mergeCell ref="T466:T468"/>
    <mergeCell ref="AD433:AD435"/>
    <mergeCell ref="U469:U471"/>
    <mergeCell ref="AB472:AB474"/>
    <mergeCell ref="I439:I440"/>
    <mergeCell ref="Z466:Z468"/>
    <mergeCell ref="I451:I453"/>
    <mergeCell ref="AJ394:AJ397"/>
    <mergeCell ref="X390:X393"/>
    <mergeCell ref="F390:F393"/>
    <mergeCell ref="U398:U400"/>
    <mergeCell ref="H404:H406"/>
    <mergeCell ref="I404:I406"/>
    <mergeCell ref="AG394:AG397"/>
    <mergeCell ref="AD398:AD400"/>
    <mergeCell ref="AE398:AE400"/>
    <mergeCell ref="D390:D393"/>
    <mergeCell ref="S394:S397"/>
    <mergeCell ref="T394:T397"/>
    <mergeCell ref="H390:H393"/>
    <mergeCell ref="I390:I393"/>
    <mergeCell ref="N390:N393"/>
    <mergeCell ref="O390:O393"/>
    <mergeCell ref="T398:T400"/>
    <mergeCell ref="Z404:Z406"/>
    <mergeCell ref="X404:X406"/>
    <mergeCell ref="AA410:AA412"/>
    <mergeCell ref="AJ401:AJ403"/>
    <mergeCell ref="P413:P415"/>
    <mergeCell ref="Q413:Q415"/>
    <mergeCell ref="R413:R415"/>
    <mergeCell ref="AI404:AI406"/>
    <mergeCell ref="R398:R400"/>
    <mergeCell ref="G390:G393"/>
    <mergeCell ref="Y394:Y397"/>
    <mergeCell ref="Z394:Z397"/>
    <mergeCell ref="Y398:Y400"/>
    <mergeCell ref="Y390:Y393"/>
    <mergeCell ref="Z390:Z393"/>
    <mergeCell ref="AG404:AG406"/>
    <mergeCell ref="N404:N406"/>
    <mergeCell ref="AF398:AF400"/>
    <mergeCell ref="AC398:AC400"/>
    <mergeCell ref="AG407:AG409"/>
    <mergeCell ref="H398:H400"/>
    <mergeCell ref="G407:G409"/>
    <mergeCell ref="H394:H397"/>
    <mergeCell ref="I394:I397"/>
    <mergeCell ref="Q407:Q409"/>
    <mergeCell ref="R407:R409"/>
    <mergeCell ref="Q401:Q403"/>
    <mergeCell ref="R401:R403"/>
    <mergeCell ref="S401:S403"/>
    <mergeCell ref="T401:T403"/>
    <mergeCell ref="R390:R393"/>
    <mergeCell ref="S390:S393"/>
    <mergeCell ref="T390:T393"/>
    <mergeCell ref="O407:O409"/>
    <mergeCell ref="S407:S409"/>
    <mergeCell ref="R404:R406"/>
    <mergeCell ref="T407:T409"/>
    <mergeCell ref="AD394:AD397"/>
    <mergeCell ref="AA394:AA397"/>
    <mergeCell ref="E390:E393"/>
    <mergeCell ref="I398:I400"/>
    <mergeCell ref="E394:E397"/>
    <mergeCell ref="Q404:Q406"/>
    <mergeCell ref="I413:I415"/>
    <mergeCell ref="AH404:AH406"/>
    <mergeCell ref="AJ390:AJ393"/>
    <mergeCell ref="O413:O415"/>
    <mergeCell ref="P444:P447"/>
    <mergeCell ref="Q444:Q447"/>
    <mergeCell ref="N451:N453"/>
    <mergeCell ref="AD441:AD443"/>
    <mergeCell ref="AB439:AB440"/>
    <mergeCell ref="I466:I468"/>
    <mergeCell ref="N466:N468"/>
    <mergeCell ref="O466:O468"/>
    <mergeCell ref="P466:P468"/>
    <mergeCell ref="Q466:Q468"/>
    <mergeCell ref="R466:R468"/>
    <mergeCell ref="S466:S468"/>
    <mergeCell ref="P451:P453"/>
    <mergeCell ref="AC436:AC438"/>
    <mergeCell ref="N454:N455"/>
    <mergeCell ref="N439:N440"/>
    <mergeCell ref="O451:O453"/>
    <mergeCell ref="V441:V443"/>
    <mergeCell ref="P448:P450"/>
    <mergeCell ref="AB454:AB455"/>
    <mergeCell ref="AC454:AC455"/>
    <mergeCell ref="R448:R450"/>
    <mergeCell ref="V436:V438"/>
    <mergeCell ref="V439:V440"/>
    <mergeCell ref="W466:W468"/>
    <mergeCell ref="V448:V450"/>
    <mergeCell ref="R469:R471"/>
    <mergeCell ref="S469:S471"/>
    <mergeCell ref="AJ429:AJ432"/>
    <mergeCell ref="AJ433:AJ435"/>
    <mergeCell ref="AI426:AI428"/>
    <mergeCell ref="AJ441:AJ443"/>
    <mergeCell ref="AJ439:AJ440"/>
    <mergeCell ref="AG433:AG435"/>
    <mergeCell ref="AH451:AH453"/>
    <mergeCell ref="AH429:AH432"/>
    <mergeCell ref="AH439:AH440"/>
    <mergeCell ref="AH441:AH443"/>
    <mergeCell ref="Z469:Z471"/>
    <mergeCell ref="AA469:AA471"/>
    <mergeCell ref="AD466:AD468"/>
    <mergeCell ref="AE466:AE468"/>
    <mergeCell ref="AF466:AF468"/>
    <mergeCell ref="AA466:AA468"/>
    <mergeCell ref="AH433:AH435"/>
    <mergeCell ref="U444:U447"/>
    <mergeCell ref="V444:V447"/>
    <mergeCell ref="AH444:AH447"/>
    <mergeCell ref="I433:I435"/>
    <mergeCell ref="AJ419:AJ421"/>
    <mergeCell ref="AJ707:AJ708"/>
    <mergeCell ref="AE694:AE696"/>
    <mergeCell ref="AG701:AG703"/>
    <mergeCell ref="AI742:AI744"/>
    <mergeCell ref="AD713:AD715"/>
    <mergeCell ref="AE713:AE715"/>
    <mergeCell ref="AF713:AF715"/>
    <mergeCell ref="AG713:AG715"/>
    <mergeCell ref="AH713:AH715"/>
    <mergeCell ref="AI713:AI715"/>
    <mergeCell ref="AA721:AA723"/>
    <mergeCell ref="AB721:AB723"/>
    <mergeCell ref="AC721:AC723"/>
    <mergeCell ref="AD721:AD723"/>
    <mergeCell ref="AG739:AG741"/>
    <mergeCell ref="AG678:AG680"/>
    <mergeCell ref="AH678:AH680"/>
    <mergeCell ref="AH721:AH723"/>
    <mergeCell ref="AH681:AH683"/>
    <mergeCell ref="AH707:AH708"/>
    <mergeCell ref="AB701:AB703"/>
    <mergeCell ref="AF721:AF723"/>
    <mergeCell ref="AH726:AH728"/>
    <mergeCell ref="AC672:AC674"/>
    <mergeCell ref="AD672:AD674"/>
    <mergeCell ref="AI684:AI687"/>
    <mergeCell ref="AH739:AH741"/>
    <mergeCell ref="AH697:AH700"/>
    <mergeCell ref="AE739:AE741"/>
    <mergeCell ref="AF739:AF741"/>
    <mergeCell ref="AF707:AF708"/>
    <mergeCell ref="AA704:AA706"/>
    <mergeCell ref="AI701:AI703"/>
    <mergeCell ref="AB704:AB706"/>
    <mergeCell ref="AD697:AD700"/>
    <mergeCell ref="AI617:AI619"/>
    <mergeCell ref="AJ590:AJ592"/>
    <mergeCell ref="AJ593:AJ595"/>
    <mergeCell ref="AI593:AI595"/>
    <mergeCell ref="AH590:AH592"/>
    <mergeCell ref="AJ583:AJ585"/>
    <mergeCell ref="AJ610:AJ613"/>
    <mergeCell ref="AJ713:AJ715"/>
    <mergeCell ref="AH716:AH718"/>
    <mergeCell ref="AG716:AG718"/>
    <mergeCell ref="AC716:AC718"/>
    <mergeCell ref="AA666:AA668"/>
    <mergeCell ref="AJ653:AJ655"/>
    <mergeCell ref="AD490:AD492"/>
    <mergeCell ref="AG451:AG453"/>
    <mergeCell ref="AE454:AE455"/>
    <mergeCell ref="AD448:AD450"/>
    <mergeCell ref="AE448:AE450"/>
    <mergeCell ref="AE436:AE438"/>
    <mergeCell ref="AF436:AF438"/>
    <mergeCell ref="AG436:AG438"/>
    <mergeCell ref="AB436:AB438"/>
    <mergeCell ref="AC439:AC440"/>
    <mergeCell ref="AF637:AF639"/>
    <mergeCell ref="AB640:AB642"/>
    <mergeCell ref="AC640:AC642"/>
    <mergeCell ref="AI608:AI609"/>
    <mergeCell ref="AG620:AG623"/>
    <mergeCell ref="AJ650:AJ652"/>
    <mergeCell ref="AD650:AD652"/>
    <mergeCell ref="AE653:AE655"/>
    <mergeCell ref="AF663:AF665"/>
    <mergeCell ref="AE650:AE652"/>
    <mergeCell ref="AF650:AF652"/>
    <mergeCell ref="AJ647:AJ649"/>
    <mergeCell ref="AF593:AF595"/>
    <mergeCell ref="AA650:AA652"/>
    <mergeCell ref="AA624:AA626"/>
    <mergeCell ref="AA610:AA613"/>
    <mergeCell ref="AE634:AE636"/>
    <mergeCell ref="AI614:AI616"/>
    <mergeCell ref="AJ666:AJ668"/>
    <mergeCell ref="AF666:AF668"/>
    <mergeCell ref="AJ669:AJ671"/>
    <mergeCell ref="AJ599:AJ601"/>
    <mergeCell ref="AJ614:AJ616"/>
    <mergeCell ref="AJ617:AJ619"/>
    <mergeCell ref="AJ596:AJ598"/>
    <mergeCell ref="AG637:AG639"/>
    <mergeCell ref="AH637:AH639"/>
    <mergeCell ref="AG610:AG613"/>
    <mergeCell ref="AG624:AG626"/>
    <mergeCell ref="AH624:AH626"/>
    <mergeCell ref="AD614:AD616"/>
    <mergeCell ref="AE614:AE616"/>
    <mergeCell ref="AF614:AF616"/>
    <mergeCell ref="AF583:AF585"/>
    <mergeCell ref="AA643:AA646"/>
    <mergeCell ref="AA602:AA604"/>
    <mergeCell ref="AB602:AB604"/>
    <mergeCell ref="AC602:AC604"/>
    <mergeCell ref="AD602:AD604"/>
    <mergeCell ref="AE602:AE604"/>
    <mergeCell ref="AJ627:AJ629"/>
    <mergeCell ref="AJ656:AJ658"/>
    <mergeCell ref="AG666:AG668"/>
    <mergeCell ref="AH666:AH668"/>
    <mergeCell ref="AJ602:AJ604"/>
    <mergeCell ref="AA640:AA642"/>
    <mergeCell ref="AB650:AB652"/>
    <mergeCell ref="AG659:AG662"/>
    <mergeCell ref="AH653:AH655"/>
    <mergeCell ref="AA630:AA633"/>
    <mergeCell ref="AC617:AC619"/>
    <mergeCell ref="AD610:AD613"/>
    <mergeCell ref="AE624:AE626"/>
    <mergeCell ref="AE647:AE649"/>
    <mergeCell ref="AC650:AC652"/>
    <mergeCell ref="AI596:AI598"/>
    <mergeCell ref="AF659:AF662"/>
    <mergeCell ref="AE663:AE665"/>
    <mergeCell ref="AE643:AE646"/>
    <mergeCell ref="AC637:AC639"/>
    <mergeCell ref="AD637:AD639"/>
    <mergeCell ref="AJ620:AJ623"/>
    <mergeCell ref="AC669:AC671"/>
    <mergeCell ref="AJ640:AJ642"/>
    <mergeCell ref="AD630:AD633"/>
    <mergeCell ref="AE630:AE633"/>
    <mergeCell ref="AF630:AF633"/>
    <mergeCell ref="AG630:AG633"/>
    <mergeCell ref="AH630:AH633"/>
    <mergeCell ref="AI630:AI633"/>
    <mergeCell ref="AJ630:AJ633"/>
    <mergeCell ref="AI688:AI690"/>
    <mergeCell ref="AJ688:AJ690"/>
    <mergeCell ref="AH608:AH609"/>
    <mergeCell ref="AJ565:AJ567"/>
    <mergeCell ref="AG617:AG619"/>
    <mergeCell ref="AJ556:AJ558"/>
    <mergeCell ref="AA586:AA589"/>
    <mergeCell ref="AG634:AG636"/>
    <mergeCell ref="AH634:AH636"/>
    <mergeCell ref="AI634:AI636"/>
    <mergeCell ref="AJ634:AJ636"/>
    <mergeCell ref="AB614:AB616"/>
    <mergeCell ref="AC614:AC616"/>
    <mergeCell ref="AA556:AA558"/>
    <mergeCell ref="AF559:AF561"/>
    <mergeCell ref="AF568:AF570"/>
    <mergeCell ref="AG556:AG558"/>
    <mergeCell ref="AH596:AH598"/>
    <mergeCell ref="AB617:AB619"/>
    <mergeCell ref="AH605:AH607"/>
    <mergeCell ref="AH580:AH582"/>
    <mergeCell ref="AA593:AA595"/>
    <mergeCell ref="AE586:AE589"/>
    <mergeCell ref="AF586:AF589"/>
    <mergeCell ref="AG586:AG589"/>
    <mergeCell ref="AG568:AG570"/>
    <mergeCell ref="AJ608:AJ609"/>
    <mergeCell ref="AF643:AF646"/>
    <mergeCell ref="AG643:AG646"/>
    <mergeCell ref="AH643:AH646"/>
    <mergeCell ref="AB559:AB561"/>
    <mergeCell ref="AJ576:AJ579"/>
    <mergeCell ref="AC580:AC582"/>
    <mergeCell ref="AI590:AI592"/>
    <mergeCell ref="AI583:AI585"/>
    <mergeCell ref="AI599:AI601"/>
    <mergeCell ref="AI586:AI589"/>
    <mergeCell ref="AC568:AC570"/>
    <mergeCell ref="AG576:AG579"/>
    <mergeCell ref="AJ624:AJ626"/>
    <mergeCell ref="AB620:AB623"/>
    <mergeCell ref="AC576:AC579"/>
    <mergeCell ref="AD576:AD579"/>
    <mergeCell ref="AE576:AE579"/>
    <mergeCell ref="AF576:AF579"/>
    <mergeCell ref="AA559:AA561"/>
    <mergeCell ref="AG562:AG564"/>
    <mergeCell ref="AJ637:AJ639"/>
    <mergeCell ref="AF580:AF582"/>
    <mergeCell ref="AB596:AB598"/>
    <mergeCell ref="AB634:AB636"/>
    <mergeCell ref="AB630:AB633"/>
    <mergeCell ref="AH599:AH601"/>
    <mergeCell ref="AI605:AI607"/>
    <mergeCell ref="AH593:AH595"/>
    <mergeCell ref="AD583:AD585"/>
    <mergeCell ref="AE583:AE585"/>
    <mergeCell ref="G586:G589"/>
    <mergeCell ref="C637:C639"/>
    <mergeCell ref="D637:D639"/>
    <mergeCell ref="C620:C623"/>
    <mergeCell ref="G608:G609"/>
    <mergeCell ref="N617:N619"/>
    <mergeCell ref="C640:C642"/>
    <mergeCell ref="D634:D636"/>
    <mergeCell ref="H614:H616"/>
    <mergeCell ref="AJ663:AJ665"/>
    <mergeCell ref="AG647:AG649"/>
    <mergeCell ref="AH610:AH613"/>
    <mergeCell ref="AI610:AI613"/>
    <mergeCell ref="AE637:AE639"/>
    <mergeCell ref="AJ681:AJ683"/>
    <mergeCell ref="AE672:AE674"/>
    <mergeCell ref="AF672:AF674"/>
    <mergeCell ref="AC675:AC677"/>
    <mergeCell ref="AD675:AD677"/>
    <mergeCell ref="AF675:AF677"/>
    <mergeCell ref="AD669:AD671"/>
    <mergeCell ref="AE669:AE671"/>
    <mergeCell ref="AI669:AI671"/>
    <mergeCell ref="AF624:AF626"/>
    <mergeCell ref="AE617:AE619"/>
    <mergeCell ref="AF617:AF619"/>
    <mergeCell ref="AI694:AI696"/>
    <mergeCell ref="AC684:AC687"/>
    <mergeCell ref="AD684:AD687"/>
    <mergeCell ref="AE684:AE687"/>
    <mergeCell ref="AI647:AI649"/>
    <mergeCell ref="AI643:AI646"/>
    <mergeCell ref="AI650:AI652"/>
    <mergeCell ref="AI663:AI665"/>
    <mergeCell ref="AJ659:AJ662"/>
    <mergeCell ref="AJ678:AJ680"/>
    <mergeCell ref="AI675:AI677"/>
    <mergeCell ref="AJ675:AJ677"/>
    <mergeCell ref="AI666:AI668"/>
    <mergeCell ref="AH659:AH662"/>
    <mergeCell ref="AE666:AE668"/>
    <mergeCell ref="AE675:AE677"/>
    <mergeCell ref="AD617:AD619"/>
    <mergeCell ref="AC666:AC668"/>
    <mergeCell ref="AH620:AH623"/>
    <mergeCell ref="AI653:AI655"/>
    <mergeCell ref="AI678:AI680"/>
    <mergeCell ref="AG669:AG671"/>
    <mergeCell ref="AH669:AH671"/>
    <mergeCell ref="AH647:AH649"/>
    <mergeCell ref="AF678:AF680"/>
    <mergeCell ref="AC624:AC626"/>
    <mergeCell ref="AD624:AD626"/>
    <mergeCell ref="AC663:AC665"/>
    <mergeCell ref="AC634:AC636"/>
    <mergeCell ref="AD634:AD636"/>
    <mergeCell ref="AD627:AD629"/>
    <mergeCell ref="AE627:AE629"/>
    <mergeCell ref="AF627:AF629"/>
    <mergeCell ref="AG627:AG629"/>
    <mergeCell ref="AH627:AH629"/>
    <mergeCell ref="AI627:AI629"/>
    <mergeCell ref="AG672:AG674"/>
    <mergeCell ref="AC630:AC633"/>
    <mergeCell ref="D542:D545"/>
    <mergeCell ref="B562:B564"/>
    <mergeCell ref="B565:B567"/>
    <mergeCell ref="B576:B579"/>
    <mergeCell ref="C576:C579"/>
    <mergeCell ref="P552:P555"/>
    <mergeCell ref="P516:P518"/>
    <mergeCell ref="I513:I515"/>
    <mergeCell ref="F503:F506"/>
    <mergeCell ref="AI672:AI674"/>
    <mergeCell ref="AJ672:AJ674"/>
    <mergeCell ref="AF697:AF700"/>
    <mergeCell ref="AG653:AG655"/>
    <mergeCell ref="AF634:AF636"/>
    <mergeCell ref="AB681:AB683"/>
    <mergeCell ref="AC656:AC658"/>
    <mergeCell ref="AC653:AC655"/>
    <mergeCell ref="AD653:AD655"/>
    <mergeCell ref="AJ605:AJ607"/>
    <mergeCell ref="AI580:AI582"/>
    <mergeCell ref="AB583:AB585"/>
    <mergeCell ref="AC583:AC585"/>
    <mergeCell ref="AJ580:AJ582"/>
    <mergeCell ref="AG608:AG609"/>
    <mergeCell ref="B524:B526"/>
    <mergeCell ref="B507:B509"/>
    <mergeCell ref="B596:B598"/>
    <mergeCell ref="P590:P592"/>
    <mergeCell ref="P593:P595"/>
    <mergeCell ref="D586:D589"/>
    <mergeCell ref="E593:E595"/>
    <mergeCell ref="F593:F595"/>
    <mergeCell ref="F624:F626"/>
    <mergeCell ref="G624:G626"/>
    <mergeCell ref="H624:H626"/>
    <mergeCell ref="I624:I626"/>
    <mergeCell ref="N624:N626"/>
    <mergeCell ref="O624:O626"/>
    <mergeCell ref="B653:B655"/>
    <mergeCell ref="B666:B668"/>
    <mergeCell ref="D610:D613"/>
    <mergeCell ref="F666:F668"/>
    <mergeCell ref="P549:P551"/>
    <mergeCell ref="P546:P548"/>
    <mergeCell ref="I542:I545"/>
    <mergeCell ref="P559:P561"/>
    <mergeCell ref="I586:I589"/>
    <mergeCell ref="C580:C582"/>
    <mergeCell ref="B546:B548"/>
    <mergeCell ref="B556:B558"/>
    <mergeCell ref="I596:I598"/>
    <mergeCell ref="O593:O595"/>
    <mergeCell ref="O596:O598"/>
    <mergeCell ref="N590:N592"/>
    <mergeCell ref="P605:P607"/>
    <mergeCell ref="H643:H646"/>
    <mergeCell ref="E586:E589"/>
    <mergeCell ref="P610:P613"/>
    <mergeCell ref="C599:C601"/>
    <mergeCell ref="D599:D601"/>
    <mergeCell ref="E599:E601"/>
    <mergeCell ref="C596:C598"/>
    <mergeCell ref="D596:D598"/>
    <mergeCell ref="F586:F589"/>
    <mergeCell ref="D593:D595"/>
    <mergeCell ref="D617:D619"/>
    <mergeCell ref="F617:F619"/>
    <mergeCell ref="B593:B595"/>
    <mergeCell ref="C593:C595"/>
    <mergeCell ref="B586:B589"/>
    <mergeCell ref="G549:G551"/>
    <mergeCell ref="H559:H561"/>
    <mergeCell ref="H562:H564"/>
    <mergeCell ref="H565:H567"/>
    <mergeCell ref="G568:G570"/>
    <mergeCell ref="O552:O555"/>
    <mergeCell ref="B503:B506"/>
    <mergeCell ref="B527:B529"/>
    <mergeCell ref="C527:C529"/>
    <mergeCell ref="C507:C509"/>
    <mergeCell ref="D507:D509"/>
    <mergeCell ref="E507:E509"/>
    <mergeCell ref="D510:D512"/>
    <mergeCell ref="E510:E512"/>
    <mergeCell ref="F510:F512"/>
    <mergeCell ref="G510:G512"/>
    <mergeCell ref="H510:H512"/>
    <mergeCell ref="B519:B522"/>
    <mergeCell ref="C519:C522"/>
    <mergeCell ref="D519:D522"/>
    <mergeCell ref="E519:E522"/>
    <mergeCell ref="F519:F522"/>
    <mergeCell ref="G519:G522"/>
    <mergeCell ref="H519:H522"/>
    <mergeCell ref="I519:I522"/>
    <mergeCell ref="N519:N522"/>
    <mergeCell ref="O519:O522"/>
    <mergeCell ref="D539:D541"/>
    <mergeCell ref="E574:E575"/>
    <mergeCell ref="D576:D579"/>
    <mergeCell ref="B574:B575"/>
    <mergeCell ref="B568:B570"/>
    <mergeCell ref="D568:D570"/>
    <mergeCell ref="I574:I575"/>
    <mergeCell ref="O562:O564"/>
    <mergeCell ref="N565:N567"/>
    <mergeCell ref="O565:O567"/>
    <mergeCell ref="I510:I512"/>
    <mergeCell ref="B571:B573"/>
    <mergeCell ref="E568:E570"/>
    <mergeCell ref="B536:B538"/>
    <mergeCell ref="C536:C538"/>
    <mergeCell ref="D536:D538"/>
    <mergeCell ref="E536:E538"/>
    <mergeCell ref="I533:I535"/>
    <mergeCell ref="N533:N535"/>
    <mergeCell ref="N559:N561"/>
    <mergeCell ref="O559:O561"/>
    <mergeCell ref="D533:D535"/>
    <mergeCell ref="D562:D564"/>
    <mergeCell ref="B539:B541"/>
    <mergeCell ref="C539:C541"/>
    <mergeCell ref="I576:I579"/>
    <mergeCell ref="O576:O579"/>
    <mergeCell ref="N571:N573"/>
    <mergeCell ref="I539:I541"/>
    <mergeCell ref="G536:G538"/>
    <mergeCell ref="F562:F564"/>
    <mergeCell ref="O583:O585"/>
    <mergeCell ref="G556:G558"/>
    <mergeCell ref="O571:O573"/>
    <mergeCell ref="F576:F579"/>
    <mergeCell ref="E556:E558"/>
    <mergeCell ref="F542:F545"/>
    <mergeCell ref="N556:N558"/>
    <mergeCell ref="O556:O558"/>
    <mergeCell ref="Q559:Q561"/>
    <mergeCell ref="F530:F532"/>
    <mergeCell ref="N536:N538"/>
    <mergeCell ref="E527:E529"/>
    <mergeCell ref="F527:F529"/>
    <mergeCell ref="H527:H529"/>
    <mergeCell ref="Q536:Q538"/>
    <mergeCell ref="B605:B607"/>
    <mergeCell ref="P562:P564"/>
    <mergeCell ref="P565:P567"/>
    <mergeCell ref="P568:P570"/>
    <mergeCell ref="C608:C609"/>
    <mergeCell ref="N583:N585"/>
    <mergeCell ref="E617:E619"/>
    <mergeCell ref="O617:O619"/>
    <mergeCell ref="P617:P619"/>
    <mergeCell ref="E614:E616"/>
    <mergeCell ref="F614:F616"/>
    <mergeCell ref="G614:G616"/>
    <mergeCell ref="N614:N616"/>
    <mergeCell ref="O614:O616"/>
    <mergeCell ref="P614:P616"/>
    <mergeCell ref="O610:O613"/>
    <mergeCell ref="N610:N613"/>
    <mergeCell ref="N507:N509"/>
    <mergeCell ref="G530:G532"/>
    <mergeCell ref="E513:E515"/>
    <mergeCell ref="N605:N607"/>
    <mergeCell ref="C605:C607"/>
    <mergeCell ref="H610:H613"/>
    <mergeCell ref="O527:O529"/>
    <mergeCell ref="B530:B532"/>
    <mergeCell ref="G527:G529"/>
    <mergeCell ref="G542:G545"/>
    <mergeCell ref="H542:H545"/>
    <mergeCell ref="H617:H619"/>
    <mergeCell ref="C602:C604"/>
    <mergeCell ref="D602:D604"/>
    <mergeCell ref="E602:E604"/>
    <mergeCell ref="F602:F604"/>
    <mergeCell ref="B516:B518"/>
    <mergeCell ref="K513:K515"/>
    <mergeCell ref="L513:L515"/>
    <mergeCell ref="M513:M515"/>
    <mergeCell ref="N513:N515"/>
    <mergeCell ref="O513:O515"/>
    <mergeCell ref="P513:P515"/>
    <mergeCell ref="O536:O538"/>
    <mergeCell ref="P536:P538"/>
    <mergeCell ref="O605:O607"/>
    <mergeCell ref="F583:F585"/>
    <mergeCell ref="B580:B582"/>
    <mergeCell ref="E539:E541"/>
    <mergeCell ref="B590:B592"/>
    <mergeCell ref="C568:C570"/>
    <mergeCell ref="E559:E561"/>
    <mergeCell ref="S436:S438"/>
    <mergeCell ref="U451:U453"/>
    <mergeCell ref="AB493:AB495"/>
    <mergeCell ref="AC493:AC495"/>
    <mergeCell ref="AE559:AE561"/>
    <mergeCell ref="AA527:AA529"/>
    <mergeCell ref="AB527:AB529"/>
    <mergeCell ref="AB546:AB548"/>
    <mergeCell ref="AC546:AC548"/>
    <mergeCell ref="AD546:AD548"/>
    <mergeCell ref="H530:H532"/>
    <mergeCell ref="H533:H535"/>
    <mergeCell ref="C530:C532"/>
    <mergeCell ref="D530:D532"/>
    <mergeCell ref="E530:E532"/>
    <mergeCell ref="H593:H595"/>
    <mergeCell ref="F533:F535"/>
    <mergeCell ref="B610:B613"/>
    <mergeCell ref="C610:C613"/>
    <mergeCell ref="D559:D561"/>
    <mergeCell ref="G562:G564"/>
    <mergeCell ref="I571:I573"/>
    <mergeCell ref="I610:I613"/>
    <mergeCell ref="N593:N595"/>
    <mergeCell ref="H568:H570"/>
    <mergeCell ref="E576:E579"/>
    <mergeCell ref="N580:N582"/>
    <mergeCell ref="O580:O582"/>
    <mergeCell ref="P580:P582"/>
    <mergeCell ref="Q580:Q582"/>
    <mergeCell ref="F596:F598"/>
    <mergeCell ref="G596:G598"/>
    <mergeCell ref="G580:G582"/>
    <mergeCell ref="O590:O592"/>
    <mergeCell ref="O586:O589"/>
    <mergeCell ref="N586:N589"/>
    <mergeCell ref="E596:E598"/>
    <mergeCell ref="B599:B601"/>
    <mergeCell ref="Q530:Q532"/>
    <mergeCell ref="D527:D529"/>
    <mergeCell ref="D605:D607"/>
    <mergeCell ref="P596:P598"/>
    <mergeCell ref="C583:C585"/>
    <mergeCell ref="D583:D585"/>
    <mergeCell ref="N542:N545"/>
    <mergeCell ref="O542:O545"/>
    <mergeCell ref="P556:P558"/>
    <mergeCell ref="C559:C561"/>
    <mergeCell ref="F559:F561"/>
    <mergeCell ref="G559:G561"/>
    <mergeCell ref="D590:D592"/>
    <mergeCell ref="E590:E592"/>
    <mergeCell ref="F590:F592"/>
    <mergeCell ref="G590:G592"/>
    <mergeCell ref="E580:E582"/>
    <mergeCell ref="F580:F582"/>
    <mergeCell ref="D571:D573"/>
    <mergeCell ref="D574:D575"/>
    <mergeCell ref="H574:H575"/>
    <mergeCell ref="H576:H579"/>
    <mergeCell ref="H580:H582"/>
    <mergeCell ref="H583:H585"/>
    <mergeCell ref="H586:H589"/>
    <mergeCell ref="E542:E545"/>
    <mergeCell ref="AJ586:AJ589"/>
    <mergeCell ref="AF602:AF604"/>
    <mergeCell ref="T448:T450"/>
    <mergeCell ref="P454:P455"/>
    <mergeCell ref="Z463:Z465"/>
    <mergeCell ref="I463:I465"/>
    <mergeCell ref="N463:N465"/>
    <mergeCell ref="O439:O440"/>
    <mergeCell ref="AG466:AG468"/>
    <mergeCell ref="U466:U468"/>
    <mergeCell ref="V466:V468"/>
    <mergeCell ref="X439:X440"/>
    <mergeCell ref="Y463:Y465"/>
    <mergeCell ref="O454:O455"/>
    <mergeCell ref="R439:R440"/>
    <mergeCell ref="Y475:Y478"/>
    <mergeCell ref="AB466:AB468"/>
    <mergeCell ref="AA448:AA450"/>
    <mergeCell ref="AC448:AC450"/>
    <mergeCell ref="T472:T474"/>
    <mergeCell ref="T490:T492"/>
    <mergeCell ref="AD472:AD474"/>
    <mergeCell ref="AE469:AE471"/>
    <mergeCell ref="W469:W471"/>
    <mergeCell ref="AG444:AG447"/>
    <mergeCell ref="I524:I526"/>
    <mergeCell ref="J513:J515"/>
    <mergeCell ref="C571:C573"/>
    <mergeCell ref="C574:C575"/>
    <mergeCell ref="F507:F509"/>
    <mergeCell ref="I507:I509"/>
    <mergeCell ref="D580:D582"/>
    <mergeCell ref="P527:P529"/>
    <mergeCell ref="Q527:Q529"/>
    <mergeCell ref="R527:R529"/>
    <mergeCell ref="S527:S529"/>
    <mergeCell ref="P542:P545"/>
    <mergeCell ref="Q542:Q545"/>
    <mergeCell ref="R542:R545"/>
    <mergeCell ref="X533:X535"/>
    <mergeCell ref="Y533:Y535"/>
    <mergeCell ref="I565:I567"/>
    <mergeCell ref="I568:I570"/>
    <mergeCell ref="H536:H538"/>
    <mergeCell ref="I536:I538"/>
    <mergeCell ref="I527:I529"/>
    <mergeCell ref="N527:N529"/>
    <mergeCell ref="D556:D558"/>
    <mergeCell ref="D503:D506"/>
    <mergeCell ref="C516:C518"/>
    <mergeCell ref="D516:D518"/>
    <mergeCell ref="E516:E518"/>
    <mergeCell ref="F516:F518"/>
    <mergeCell ref="AF574:AF575"/>
    <mergeCell ref="G576:G579"/>
    <mergeCell ref="F568:F570"/>
    <mergeCell ref="H571:H573"/>
    <mergeCell ref="P539:P541"/>
    <mergeCell ref="N568:N570"/>
    <mergeCell ref="O568:O570"/>
    <mergeCell ref="F571:F573"/>
    <mergeCell ref="S490:S492"/>
    <mergeCell ref="T469:T471"/>
    <mergeCell ref="I456:I459"/>
    <mergeCell ref="AJ493:AJ495"/>
    <mergeCell ref="AI454:AI455"/>
    <mergeCell ref="AD444:AD447"/>
    <mergeCell ref="AG454:AG455"/>
    <mergeCell ref="AJ444:AJ447"/>
    <mergeCell ref="Y507:Y509"/>
    <mergeCell ref="Z507:Z509"/>
    <mergeCell ref="AB463:AB465"/>
    <mergeCell ref="AG448:AG450"/>
    <mergeCell ref="AF454:AF455"/>
    <mergeCell ref="AB475:AB478"/>
    <mergeCell ref="AE444:AE447"/>
    <mergeCell ref="AE472:AE474"/>
    <mergeCell ref="AF472:AF474"/>
    <mergeCell ref="AG472:AG474"/>
    <mergeCell ref="AE503:AE506"/>
    <mergeCell ref="Z493:Z495"/>
    <mergeCell ref="AA503:AA506"/>
    <mergeCell ref="AC507:AC509"/>
    <mergeCell ref="AB451:AB453"/>
    <mergeCell ref="AC451:AC453"/>
    <mergeCell ref="AE451:AE453"/>
    <mergeCell ref="AD451:AD453"/>
    <mergeCell ref="AD454:AD455"/>
    <mergeCell ref="AD503:AD506"/>
    <mergeCell ref="AA493:AA495"/>
    <mergeCell ref="AD493:AD495"/>
    <mergeCell ref="AE496:AE498"/>
    <mergeCell ref="AJ463:AJ465"/>
    <mergeCell ref="W510:W512"/>
    <mergeCell ref="AE499:AE502"/>
    <mergeCell ref="AF499:AF502"/>
    <mergeCell ref="AG503:AG506"/>
    <mergeCell ref="AF490:AF492"/>
    <mergeCell ref="AH454:AH455"/>
    <mergeCell ref="AI472:AI474"/>
    <mergeCell ref="AC503:AC506"/>
    <mergeCell ref="AH482:AH484"/>
    <mergeCell ref="AJ466:AJ468"/>
    <mergeCell ref="AJ510:AJ512"/>
    <mergeCell ref="AI503:AI506"/>
    <mergeCell ref="AI493:AI495"/>
    <mergeCell ref="AI507:AI509"/>
    <mergeCell ref="AB510:AB512"/>
    <mergeCell ref="AH510:AH512"/>
    <mergeCell ref="AF510:AF512"/>
    <mergeCell ref="Y469:Y471"/>
    <mergeCell ref="AJ490:AJ492"/>
    <mergeCell ref="AI482:AI484"/>
    <mergeCell ref="AG490:AG492"/>
    <mergeCell ref="AI490:AI492"/>
    <mergeCell ref="AH490:AH492"/>
    <mergeCell ref="AI496:AI498"/>
    <mergeCell ref="AE493:AE495"/>
    <mergeCell ref="AF493:AF495"/>
    <mergeCell ref="AG493:AG495"/>
    <mergeCell ref="AJ454:AJ455"/>
    <mergeCell ref="AJ496:AJ498"/>
    <mergeCell ref="AJ507:AJ509"/>
    <mergeCell ref="Z499:Z502"/>
    <mergeCell ref="AA499:AA502"/>
    <mergeCell ref="X448:X450"/>
    <mergeCell ref="W490:W492"/>
    <mergeCell ref="X475:X478"/>
    <mergeCell ref="P672:P674"/>
    <mergeCell ref="Q672:Q674"/>
    <mergeCell ref="R672:R674"/>
    <mergeCell ref="AC627:AC629"/>
    <mergeCell ref="S653:S655"/>
    <mergeCell ref="Q675:Q677"/>
    <mergeCell ref="O620:O623"/>
    <mergeCell ref="I590:I592"/>
    <mergeCell ref="P583:P585"/>
    <mergeCell ref="T630:T633"/>
    <mergeCell ref="U630:U633"/>
    <mergeCell ref="V630:V633"/>
    <mergeCell ref="W630:W633"/>
    <mergeCell ref="X630:X633"/>
    <mergeCell ref="Y630:Y633"/>
    <mergeCell ref="Z630:Z633"/>
    <mergeCell ref="R576:R579"/>
    <mergeCell ref="U608:U609"/>
    <mergeCell ref="S659:S662"/>
    <mergeCell ref="T663:T665"/>
    <mergeCell ref="Q590:Q592"/>
    <mergeCell ref="Y675:Y677"/>
    <mergeCell ref="R627:R629"/>
    <mergeCell ref="S627:S629"/>
    <mergeCell ref="T627:T629"/>
    <mergeCell ref="U627:U629"/>
    <mergeCell ref="V627:V629"/>
    <mergeCell ref="W627:W629"/>
    <mergeCell ref="B510:B512"/>
    <mergeCell ref="G507:G509"/>
    <mergeCell ref="H507:H509"/>
    <mergeCell ref="AH448:AH450"/>
    <mergeCell ref="AI444:AI447"/>
    <mergeCell ref="AI448:AI450"/>
    <mergeCell ref="AI451:AI453"/>
    <mergeCell ref="AH503:AH506"/>
    <mergeCell ref="AI499:AI502"/>
    <mergeCell ref="AG510:AG512"/>
    <mergeCell ref="AG469:AG471"/>
    <mergeCell ref="AE479:AE481"/>
    <mergeCell ref="AE463:AE465"/>
    <mergeCell ref="I499:I502"/>
    <mergeCell ref="R507:R509"/>
    <mergeCell ref="G503:G506"/>
    <mergeCell ref="G602:G604"/>
    <mergeCell ref="H602:H604"/>
    <mergeCell ref="I602:I604"/>
    <mergeCell ref="N602:N604"/>
    <mergeCell ref="O602:O604"/>
    <mergeCell ref="B542:B545"/>
    <mergeCell ref="C542:C545"/>
    <mergeCell ref="E562:E564"/>
    <mergeCell ref="D565:D567"/>
    <mergeCell ref="E565:E567"/>
    <mergeCell ref="E583:E585"/>
    <mergeCell ref="C590:C592"/>
    <mergeCell ref="AH576:AH579"/>
    <mergeCell ref="AI576:AI579"/>
    <mergeCell ref="AG574:AG575"/>
    <mergeCell ref="AG580:AG582"/>
    <mergeCell ref="N456:N459"/>
    <mergeCell ref="O456:O459"/>
    <mergeCell ref="P456:P459"/>
    <mergeCell ref="Q456:Q459"/>
    <mergeCell ref="AJ503:AJ506"/>
    <mergeCell ref="C513:C515"/>
    <mergeCell ref="D513:D515"/>
    <mergeCell ref="N574:N575"/>
    <mergeCell ref="O574:O575"/>
    <mergeCell ref="E496:E498"/>
    <mergeCell ref="F496:F498"/>
    <mergeCell ref="G496:G498"/>
    <mergeCell ref="H496:H498"/>
    <mergeCell ref="P496:P498"/>
    <mergeCell ref="G499:G502"/>
    <mergeCell ref="C496:C498"/>
    <mergeCell ref="D496:D498"/>
    <mergeCell ref="T503:T506"/>
    <mergeCell ref="N576:N579"/>
    <mergeCell ref="I559:I561"/>
    <mergeCell ref="I562:I564"/>
    <mergeCell ref="S542:S545"/>
    <mergeCell ref="T542:T545"/>
    <mergeCell ref="U542:U545"/>
    <mergeCell ref="T546:T548"/>
    <mergeCell ref="V546:V548"/>
    <mergeCell ref="T556:T558"/>
    <mergeCell ref="U556:U558"/>
    <mergeCell ref="C510:C512"/>
    <mergeCell ref="F556:F558"/>
    <mergeCell ref="E503:E506"/>
    <mergeCell ref="V576:V579"/>
    <mergeCell ref="Y576:Y579"/>
    <mergeCell ref="X562:X564"/>
    <mergeCell ref="V536:V538"/>
    <mergeCell ref="AA539:AA541"/>
    <mergeCell ref="AB539:AB541"/>
    <mergeCell ref="F565:F567"/>
    <mergeCell ref="G533:G535"/>
    <mergeCell ref="F536:F538"/>
    <mergeCell ref="Q519:Q522"/>
    <mergeCell ref="R519:R522"/>
    <mergeCell ref="N496:N498"/>
    <mergeCell ref="O496:O498"/>
    <mergeCell ref="N510:N512"/>
    <mergeCell ref="O510:O512"/>
    <mergeCell ref="P510:P512"/>
    <mergeCell ref="Q499:Q502"/>
    <mergeCell ref="I496:I498"/>
    <mergeCell ref="S499:S502"/>
    <mergeCell ref="S519:S522"/>
    <mergeCell ref="T519:T522"/>
    <mergeCell ref="I530:I532"/>
    <mergeCell ref="N530:N532"/>
    <mergeCell ref="U516:U518"/>
    <mergeCell ref="Q516:Q518"/>
    <mergeCell ref="R516:R518"/>
    <mergeCell ref="I549:I551"/>
    <mergeCell ref="U568:U570"/>
    <mergeCell ref="S574:S575"/>
    <mergeCell ref="T574:T575"/>
    <mergeCell ref="U574:U575"/>
    <mergeCell ref="E549:E551"/>
    <mergeCell ref="F549:F551"/>
    <mergeCell ref="E571:E573"/>
    <mergeCell ref="P519:P522"/>
    <mergeCell ref="P571:P573"/>
    <mergeCell ref="P574:P575"/>
    <mergeCell ref="W748:W750"/>
    <mergeCell ref="Z624:Z626"/>
    <mergeCell ref="Z637:Z639"/>
    <mergeCell ref="Q729:Q731"/>
    <mergeCell ref="F726:F728"/>
    <mergeCell ref="G726:G728"/>
    <mergeCell ref="G732:G735"/>
    <mergeCell ref="G745:G747"/>
    <mergeCell ref="R608:R609"/>
    <mergeCell ref="U697:U700"/>
    <mergeCell ref="Q568:Q570"/>
    <mergeCell ref="R568:R570"/>
    <mergeCell ref="U539:U541"/>
    <mergeCell ref="AC552:AC555"/>
    <mergeCell ref="AD552:AD555"/>
    <mergeCell ref="N539:N541"/>
    <mergeCell ref="O539:O541"/>
    <mergeCell ref="AB745:AB747"/>
    <mergeCell ref="S576:S579"/>
    <mergeCell ref="X580:X582"/>
    <mergeCell ref="W562:W564"/>
    <mergeCell ref="V574:V575"/>
    <mergeCell ref="W565:W567"/>
    <mergeCell ref="X565:X567"/>
    <mergeCell ref="AD559:AD561"/>
    <mergeCell ref="V552:V555"/>
    <mergeCell ref="Q562:Q564"/>
    <mergeCell ref="W559:W561"/>
    <mergeCell ref="X559:X561"/>
    <mergeCell ref="AC565:AC567"/>
    <mergeCell ref="AD565:AD567"/>
    <mergeCell ref="P742:P744"/>
    <mergeCell ref="Q742:Q744"/>
    <mergeCell ref="R742:R744"/>
    <mergeCell ref="I745:I747"/>
    <mergeCell ref="N745:N747"/>
    <mergeCell ref="O745:O747"/>
    <mergeCell ref="U678:U680"/>
    <mergeCell ref="AC709:AC712"/>
    <mergeCell ref="AD709:AD712"/>
    <mergeCell ref="T608:T609"/>
    <mergeCell ref="Z640:Z642"/>
    <mergeCell ref="W653:W655"/>
    <mergeCell ref="Y624:Y626"/>
    <mergeCell ref="Y637:Y639"/>
    <mergeCell ref="W617:W619"/>
    <mergeCell ref="AA675:AA677"/>
    <mergeCell ref="R656:R658"/>
    <mergeCell ref="R634:R636"/>
    <mergeCell ref="P719:P720"/>
    <mergeCell ref="P748:P750"/>
    <mergeCell ref="AB739:AB741"/>
    <mergeCell ref="AC739:AC741"/>
    <mergeCell ref="AD736:AD738"/>
    <mergeCell ref="Y627:Y629"/>
    <mergeCell ref="Z627:Z629"/>
    <mergeCell ref="AA627:AA629"/>
    <mergeCell ref="R596:R598"/>
    <mergeCell ref="AB675:AB677"/>
    <mergeCell ref="AC605:AC607"/>
    <mergeCell ref="X709:X712"/>
    <mergeCell ref="Y709:Y712"/>
    <mergeCell ref="H653:H655"/>
    <mergeCell ref="H640:H642"/>
    <mergeCell ref="T729:T731"/>
    <mergeCell ref="U729:U731"/>
    <mergeCell ref="O675:O677"/>
    <mergeCell ref="H726:H728"/>
    <mergeCell ref="H729:H731"/>
    <mergeCell ref="O653:O655"/>
    <mergeCell ref="E653:E655"/>
    <mergeCell ref="F653:F655"/>
    <mergeCell ref="D729:D731"/>
    <mergeCell ref="E729:E731"/>
    <mergeCell ref="H694:H696"/>
    <mergeCell ref="I694:I696"/>
    <mergeCell ref="G681:G683"/>
    <mergeCell ref="C669:C671"/>
    <mergeCell ref="D669:D671"/>
    <mergeCell ref="E669:E671"/>
    <mergeCell ref="F669:F671"/>
    <mergeCell ref="G669:G671"/>
    <mergeCell ref="H669:H671"/>
    <mergeCell ref="I669:I671"/>
    <mergeCell ref="N669:N671"/>
    <mergeCell ref="O669:O671"/>
    <mergeCell ref="P669:P671"/>
    <mergeCell ref="C675:C677"/>
    <mergeCell ref="T653:T655"/>
    <mergeCell ref="T637:T639"/>
    <mergeCell ref="U637:U639"/>
    <mergeCell ref="Q704:Q706"/>
    <mergeCell ref="H713:H715"/>
    <mergeCell ref="H716:H718"/>
    <mergeCell ref="H684:H687"/>
    <mergeCell ref="G663:G665"/>
    <mergeCell ref="H663:H665"/>
    <mergeCell ref="C647:C649"/>
    <mergeCell ref="D647:D649"/>
    <mergeCell ref="E647:E649"/>
    <mergeCell ref="C716:C718"/>
    <mergeCell ref="D716:D718"/>
    <mergeCell ref="F659:F662"/>
    <mergeCell ref="E675:E677"/>
    <mergeCell ref="F675:F677"/>
    <mergeCell ref="C678:C680"/>
    <mergeCell ref="D678:D680"/>
    <mergeCell ref="E678:E680"/>
    <mergeCell ref="F678:F680"/>
    <mergeCell ref="G678:G680"/>
    <mergeCell ref="H678:H680"/>
    <mergeCell ref="R675:R677"/>
    <mergeCell ref="U640:U642"/>
    <mergeCell ref="N637:N639"/>
    <mergeCell ref="N640:N642"/>
    <mergeCell ref="P709:P712"/>
    <mergeCell ref="Q709:Q712"/>
    <mergeCell ref="R709:R712"/>
    <mergeCell ref="S721:S723"/>
    <mergeCell ref="Q653:Q655"/>
    <mergeCell ref="P659:P662"/>
    <mergeCell ref="Q659:Q662"/>
    <mergeCell ref="P697:P700"/>
    <mergeCell ref="Q697:Q700"/>
    <mergeCell ref="N678:N680"/>
    <mergeCell ref="O678:O680"/>
    <mergeCell ref="I681:I683"/>
    <mergeCell ref="N681:N683"/>
    <mergeCell ref="F721:F723"/>
    <mergeCell ref="G721:G723"/>
    <mergeCell ref="E713:E715"/>
    <mergeCell ref="F713:F715"/>
    <mergeCell ref="G713:G715"/>
    <mergeCell ref="P713:P715"/>
    <mergeCell ref="I675:I677"/>
    <mergeCell ref="I634:I636"/>
    <mergeCell ref="I637:I639"/>
    <mergeCell ref="B748:B750"/>
    <mergeCell ref="C704:C706"/>
    <mergeCell ref="D704:D706"/>
    <mergeCell ref="E704:E706"/>
    <mergeCell ref="D719:D720"/>
    <mergeCell ref="E719:E720"/>
    <mergeCell ref="P681:P683"/>
    <mergeCell ref="P694:P696"/>
    <mergeCell ref="B713:B715"/>
    <mergeCell ref="D697:D700"/>
    <mergeCell ref="E697:E700"/>
    <mergeCell ref="B736:B738"/>
    <mergeCell ref="B745:B747"/>
    <mergeCell ref="F742:F744"/>
    <mergeCell ref="E694:E696"/>
    <mergeCell ref="F694:F696"/>
    <mergeCell ref="I736:I738"/>
    <mergeCell ref="C739:C741"/>
    <mergeCell ref="D739:D741"/>
    <mergeCell ref="D748:D750"/>
    <mergeCell ref="K704:K706"/>
    <mergeCell ref="N704:N706"/>
    <mergeCell ref="G742:G744"/>
    <mergeCell ref="C732:C735"/>
    <mergeCell ref="D732:D735"/>
    <mergeCell ref="E732:E735"/>
    <mergeCell ref="F732:F735"/>
    <mergeCell ref="C736:C738"/>
    <mergeCell ref="D736:D738"/>
    <mergeCell ref="E736:E738"/>
    <mergeCell ref="F736:F738"/>
    <mergeCell ref="D694:D696"/>
    <mergeCell ref="C745:C747"/>
    <mergeCell ref="D745:D747"/>
    <mergeCell ref="E745:E747"/>
    <mergeCell ref="F745:F747"/>
    <mergeCell ref="C742:C744"/>
    <mergeCell ref="B742:B744"/>
    <mergeCell ref="B739:B741"/>
    <mergeCell ref="F739:F741"/>
    <mergeCell ref="C729:C731"/>
    <mergeCell ref="I659:I662"/>
    <mergeCell ref="G748:G750"/>
    <mergeCell ref="H748:H750"/>
    <mergeCell ref="I748:I750"/>
    <mergeCell ref="N748:N750"/>
    <mergeCell ref="B656:B658"/>
    <mergeCell ref="E650:E652"/>
    <mergeCell ref="G691:G693"/>
    <mergeCell ref="H691:H693"/>
    <mergeCell ref="G719:G720"/>
    <mergeCell ref="H719:H720"/>
    <mergeCell ref="I719:I720"/>
    <mergeCell ref="B650:B652"/>
    <mergeCell ref="B659:B662"/>
    <mergeCell ref="AJ1028:AJ1031"/>
    <mergeCell ref="S634:S636"/>
    <mergeCell ref="P637:P639"/>
    <mergeCell ref="Q637:Q639"/>
    <mergeCell ref="R637:R639"/>
    <mergeCell ref="S637:S639"/>
    <mergeCell ref="P640:P642"/>
    <mergeCell ref="Q640:Q642"/>
    <mergeCell ref="R640:R642"/>
    <mergeCell ref="S640:S642"/>
    <mergeCell ref="P643:P646"/>
    <mergeCell ref="Q643:Q646"/>
    <mergeCell ref="R643:R646"/>
    <mergeCell ref="S643:S646"/>
    <mergeCell ref="T643:T646"/>
    <mergeCell ref="U643:U646"/>
    <mergeCell ref="V643:V646"/>
    <mergeCell ref="W643:W646"/>
    <mergeCell ref="T634:T636"/>
    <mergeCell ref="U634:U636"/>
    <mergeCell ref="V634:V636"/>
    <mergeCell ref="W634:W636"/>
    <mergeCell ref="S817:S820"/>
    <mergeCell ref="S751:S753"/>
    <mergeCell ref="T751:T753"/>
    <mergeCell ref="U751:U753"/>
    <mergeCell ref="S697:S700"/>
    <mergeCell ref="T697:T700"/>
    <mergeCell ref="V875:V877"/>
    <mergeCell ref="W875:W877"/>
    <mergeCell ref="R701:R703"/>
    <mergeCell ref="S701:S703"/>
    <mergeCell ref="T701:T703"/>
    <mergeCell ref="U701:U703"/>
    <mergeCell ref="R707:R708"/>
    <mergeCell ref="S707:S708"/>
    <mergeCell ref="T707:T708"/>
    <mergeCell ref="S872:S874"/>
    <mergeCell ref="T872:T874"/>
    <mergeCell ref="T908:T911"/>
    <mergeCell ref="U908:U911"/>
    <mergeCell ref="V908:V911"/>
    <mergeCell ref="W908:W911"/>
    <mergeCell ref="Q970:Q972"/>
    <mergeCell ref="R970:R972"/>
    <mergeCell ref="R817:R820"/>
    <mergeCell ref="P634:P636"/>
    <mergeCell ref="V1028:V1031"/>
    <mergeCell ref="R1028:R1031"/>
    <mergeCell ref="S1028:S1031"/>
    <mergeCell ref="T1028:T1031"/>
    <mergeCell ref="P754:P757"/>
    <mergeCell ref="AF1028:AF1031"/>
    <mergeCell ref="AG1028:AG1031"/>
    <mergeCell ref="P653:P655"/>
    <mergeCell ref="V650:V652"/>
    <mergeCell ref="Z656:Z658"/>
    <mergeCell ref="AJ824:AJ826"/>
    <mergeCell ref="W824:W826"/>
    <mergeCell ref="P764:P766"/>
    <mergeCell ref="T739:T741"/>
    <mergeCell ref="T726:T728"/>
    <mergeCell ref="R704:R706"/>
    <mergeCell ref="AA716:AA718"/>
    <mergeCell ref="R1200:R1202"/>
    <mergeCell ref="AI1038:AI1040"/>
    <mergeCell ref="AH1035:AH1037"/>
    <mergeCell ref="AI1035:AI1037"/>
    <mergeCell ref="AH1032:AH1034"/>
    <mergeCell ref="AI1032:AI1034"/>
    <mergeCell ref="AH1025:AH1027"/>
    <mergeCell ref="AI1025:AI1027"/>
    <mergeCell ref="AA1028:AA1031"/>
    <mergeCell ref="AB1028:AB1031"/>
    <mergeCell ref="AC1028:AC1031"/>
    <mergeCell ref="AD1028:AD1031"/>
    <mergeCell ref="AE1028:AE1031"/>
    <mergeCell ref="AC1035:AC1037"/>
    <mergeCell ref="AE1035:AE1037"/>
    <mergeCell ref="W1044:W1046"/>
    <mergeCell ref="X1044:X1046"/>
    <mergeCell ref="Z1044:Z1046"/>
    <mergeCell ref="AA1044:AA1046"/>
    <mergeCell ref="AC1044:AC1046"/>
    <mergeCell ref="AE1044:AE1046"/>
    <mergeCell ref="AI1028:AI1031"/>
    <mergeCell ref="AI1044:AI1046"/>
    <mergeCell ref="AH1044:AH1046"/>
    <mergeCell ref="W1025:W1027"/>
    <mergeCell ref="X1025:X1027"/>
    <mergeCell ref="Z1025:Z1027"/>
    <mergeCell ref="AA1025:AA1027"/>
    <mergeCell ref="AC1025:AC1027"/>
    <mergeCell ref="AE1025:AE1027"/>
    <mergeCell ref="AF1025:AF1027"/>
    <mergeCell ref="AG1025:AG1027"/>
    <mergeCell ref="W1032:W1034"/>
    <mergeCell ref="X1032:X1034"/>
    <mergeCell ref="Z1032:Z1034"/>
    <mergeCell ref="AA1032:AA1034"/>
    <mergeCell ref="AC1032:AC1034"/>
    <mergeCell ref="AE1032:AE1034"/>
    <mergeCell ref="AF1032:AF1034"/>
    <mergeCell ref="AG1032:AG1034"/>
    <mergeCell ref="W1035:W1037"/>
    <mergeCell ref="AE1038:AE1040"/>
    <mergeCell ref="AF1038:AF1040"/>
    <mergeCell ref="AG1038:AG1040"/>
    <mergeCell ref="W1041:W1043"/>
    <mergeCell ref="AD1032:AD1034"/>
    <mergeCell ref="AD1035:AD1037"/>
    <mergeCell ref="AD1038:AD1040"/>
    <mergeCell ref="AD1041:AD1043"/>
    <mergeCell ref="AD1044:AD1046"/>
    <mergeCell ref="AE1041:AE1043"/>
    <mergeCell ref="AF1041:AF1043"/>
    <mergeCell ref="AG1041:AG1043"/>
    <mergeCell ref="X1035:X1037"/>
    <mergeCell ref="Z1035:Z1037"/>
    <mergeCell ref="W1193:W1195"/>
    <mergeCell ref="AE1183:AE1185"/>
    <mergeCell ref="AG1183:AG1185"/>
    <mergeCell ref="AH1051:AH1053"/>
    <mergeCell ref="R1196:R1197"/>
    <mergeCell ref="R1171:R1173"/>
    <mergeCell ref="AC1141:AC1143"/>
    <mergeCell ref="T1141:T1143"/>
    <mergeCell ref="AI1134:AI1137"/>
    <mergeCell ref="AD1067:AD1068"/>
    <mergeCell ref="AE1067:AE1068"/>
    <mergeCell ref="AF1067:AF1068"/>
    <mergeCell ref="AE1161:AE1163"/>
    <mergeCell ref="AF1161:AF1163"/>
    <mergeCell ref="W1164:W1166"/>
    <mergeCell ref="X1164:X1166"/>
    <mergeCell ref="Y1164:Y1166"/>
    <mergeCell ref="Z1164:Z1166"/>
    <mergeCell ref="AA1164:AA1166"/>
    <mergeCell ref="AB1164:AB1166"/>
    <mergeCell ref="AC1164:AC1166"/>
    <mergeCell ref="AD1164:AD1166"/>
    <mergeCell ref="AE1164:AE1166"/>
    <mergeCell ref="AF1164:AF1166"/>
    <mergeCell ref="S1183:S1185"/>
    <mergeCell ref="S1186:S1188"/>
    <mergeCell ref="S1189:S1192"/>
    <mergeCell ref="S1193:S1195"/>
    <mergeCell ref="AH1075:AH1077"/>
    <mergeCell ref="AI1105:AI1107"/>
    <mergeCell ref="AD1108:AD1111"/>
    <mergeCell ref="S1105:S1107"/>
    <mergeCell ref="T1105:T1107"/>
    <mergeCell ref="U1127:U1129"/>
    <mergeCell ref="V1127:V1129"/>
    <mergeCell ref="AA1157:AA1160"/>
    <mergeCell ref="AB1157:AB1160"/>
    <mergeCell ref="AB1154:AB1156"/>
    <mergeCell ref="AC1154:AC1156"/>
    <mergeCell ref="AD1154:AD1156"/>
    <mergeCell ref="AE1154:AE1156"/>
    <mergeCell ref="Z1174:Z1176"/>
    <mergeCell ref="Y1183:Y1185"/>
    <mergeCell ref="AA1183:AA1185"/>
    <mergeCell ref="T1091:T1093"/>
    <mergeCell ref="T1094:T1095"/>
    <mergeCell ref="V1177:V1179"/>
    <mergeCell ref="AD1082:AD1084"/>
    <mergeCell ref="AE1082:AE1084"/>
    <mergeCell ref="AF1082:AF1084"/>
    <mergeCell ref="AA1115:AA1117"/>
    <mergeCell ref="AB1115:AB1117"/>
    <mergeCell ref="AC1115:AC1117"/>
    <mergeCell ref="AG1144:AG1147"/>
    <mergeCell ref="AF1148:AF1150"/>
    <mergeCell ref="AG1148:AG1150"/>
    <mergeCell ref="Y1141:Y1143"/>
    <mergeCell ref="Z1141:Z1143"/>
    <mergeCell ref="AH1130:AH1133"/>
    <mergeCell ref="AD1167:AD1170"/>
    <mergeCell ref="AH1174:AH1176"/>
    <mergeCell ref="AD1215:AD1217"/>
    <mergeCell ref="AE1215:AE1217"/>
    <mergeCell ref="AF1215:AF1217"/>
    <mergeCell ref="AD1186:AD1188"/>
    <mergeCell ref="AE1218:AE1221"/>
    <mergeCell ref="AF1218:AF1221"/>
    <mergeCell ref="AG1218:AG1221"/>
    <mergeCell ref="AG1180:AG1182"/>
    <mergeCell ref="AH1198:AH1199"/>
    <mergeCell ref="AB1180:AB1182"/>
    <mergeCell ref="AG1200:AG1202"/>
    <mergeCell ref="Y1218:Y1221"/>
    <mergeCell ref="AF1212:AF1214"/>
    <mergeCell ref="AI1218:AI1221"/>
    <mergeCell ref="W1215:W1217"/>
    <mergeCell ref="X1215:X1217"/>
    <mergeCell ref="AC1218:AC1221"/>
    <mergeCell ref="AD1218:AD1221"/>
    <mergeCell ref="AC1209:AC1211"/>
    <mergeCell ref="AD1209:AD1211"/>
    <mergeCell ref="AB1200:AB1202"/>
    <mergeCell ref="AH1157:AH1160"/>
    <mergeCell ref="AI1200:AI1202"/>
    <mergeCell ref="AI1189:AI1192"/>
    <mergeCell ref="AI1193:AI1195"/>
    <mergeCell ref="AI1196:AI1197"/>
    <mergeCell ref="U1105:U1107"/>
    <mergeCell ref="W1138:W1140"/>
    <mergeCell ref="T1138:T1140"/>
    <mergeCell ref="U1138:U1140"/>
    <mergeCell ref="S1171:S1173"/>
    <mergeCell ref="T1171:T1173"/>
    <mergeCell ref="AJ1138:AJ1140"/>
    <mergeCell ref="V1224:V1227"/>
    <mergeCell ref="S1215:S1217"/>
    <mergeCell ref="AC1183:AC1185"/>
    <mergeCell ref="AD1183:AD1185"/>
    <mergeCell ref="Y1186:Y1188"/>
    <mergeCell ref="S1196:S1197"/>
    <mergeCell ref="S1198:S1199"/>
    <mergeCell ref="S1200:S1202"/>
    <mergeCell ref="AE1186:AE1188"/>
    <mergeCell ref="AF1186:AF1188"/>
    <mergeCell ref="AG1186:AG1188"/>
    <mergeCell ref="T1189:T1192"/>
    <mergeCell ref="U1189:U1192"/>
    <mergeCell ref="V1189:V1192"/>
    <mergeCell ref="W1189:W1192"/>
    <mergeCell ref="AB1189:AB1192"/>
    <mergeCell ref="AC1189:AC1192"/>
    <mergeCell ref="AD1189:AD1192"/>
    <mergeCell ref="AE1189:AE1192"/>
    <mergeCell ref="AF1189:AF1192"/>
    <mergeCell ref="R1183:R1185"/>
    <mergeCell ref="Z1189:Z1192"/>
    <mergeCell ref="AA1189:AA1192"/>
    <mergeCell ref="T1198:T1199"/>
    <mergeCell ref="U1198:U1199"/>
    <mergeCell ref="V1198:V1199"/>
    <mergeCell ref="AI1151:AI1153"/>
    <mergeCell ref="O1183:O1185"/>
    <mergeCell ref="P1240:P1242"/>
    <mergeCell ref="Q1240:Q1242"/>
    <mergeCell ref="R1240:R1242"/>
    <mergeCell ref="AJ1203:AJ1205"/>
    <mergeCell ref="AE1206:AE1208"/>
    <mergeCell ref="AF1206:AF1208"/>
    <mergeCell ref="AG1206:AG1208"/>
    <mergeCell ref="AH1206:AH1208"/>
    <mergeCell ref="Y1224:Y1227"/>
    <mergeCell ref="R1224:R1227"/>
    <mergeCell ref="S1224:S1227"/>
    <mergeCell ref="T1224:T1227"/>
    <mergeCell ref="AJ1206:AJ1208"/>
    <mergeCell ref="AJ1222:AJ1223"/>
    <mergeCell ref="AJ1212:AJ1214"/>
    <mergeCell ref="AF1209:AF1211"/>
    <mergeCell ref="AG1209:AG1211"/>
    <mergeCell ref="W1174:W1176"/>
    <mergeCell ref="AG1189:AG1192"/>
    <mergeCell ref="X1189:X1192"/>
    <mergeCell ref="Y1189:Y1192"/>
    <mergeCell ref="AH1164:AH1166"/>
    <mergeCell ref="Z1222:Z1223"/>
    <mergeCell ref="W1183:W1185"/>
    <mergeCell ref="Z1171:Z1173"/>
    <mergeCell ref="AA1171:AA1173"/>
    <mergeCell ref="AB1171:AB1173"/>
    <mergeCell ref="AC1171:AC1173"/>
    <mergeCell ref="AD1171:AD1173"/>
    <mergeCell ref="AE1171:AE1173"/>
    <mergeCell ref="AI1157:AI1160"/>
    <mergeCell ref="W1157:W1160"/>
    <mergeCell ref="X1157:X1160"/>
    <mergeCell ref="Y1157:Y1160"/>
    <mergeCell ref="Z1157:Z1160"/>
    <mergeCell ref="B1141:B1143"/>
    <mergeCell ref="B1144:B1147"/>
    <mergeCell ref="E1154:E1156"/>
    <mergeCell ref="B1115:B1117"/>
    <mergeCell ref="B1118:B1120"/>
    <mergeCell ref="C1118:C1120"/>
    <mergeCell ref="C1115:C1117"/>
    <mergeCell ref="D1124:D1126"/>
    <mergeCell ref="D1115:D1117"/>
    <mergeCell ref="D1118:D1120"/>
    <mergeCell ref="E1115:E1117"/>
    <mergeCell ref="D1072:D1074"/>
    <mergeCell ref="D1075:D1077"/>
    <mergeCell ref="B1069:B1071"/>
    <mergeCell ref="Q1177:Q1179"/>
    <mergeCell ref="R1177:R1179"/>
    <mergeCell ref="B1078:B1081"/>
    <mergeCell ref="Q1075:Q1077"/>
    <mergeCell ref="F1075:F1077"/>
    <mergeCell ref="G1075:G1077"/>
    <mergeCell ref="I1108:I1111"/>
    <mergeCell ref="C1141:C1143"/>
    <mergeCell ref="D1141:D1143"/>
    <mergeCell ref="C1144:C1147"/>
    <mergeCell ref="D1144:D1147"/>
    <mergeCell ref="C1148:C1150"/>
    <mergeCell ref="D1148:D1150"/>
    <mergeCell ref="B1148:B1150"/>
    <mergeCell ref="B1105:B1107"/>
    <mergeCell ref="C1105:C1107"/>
    <mergeCell ref="B1108:B1111"/>
    <mergeCell ref="C1108:C1111"/>
    <mergeCell ref="B1112:B1114"/>
    <mergeCell ref="C1112:C1114"/>
    <mergeCell ref="G1108:G1111"/>
    <mergeCell ref="B1098:B1101"/>
    <mergeCell ref="C1098:C1101"/>
    <mergeCell ref="N1094:N1095"/>
    <mergeCell ref="N1096:N1097"/>
    <mergeCell ref="E1105:E1107"/>
    <mergeCell ref="F1105:F1107"/>
    <mergeCell ref="F1138:F1140"/>
    <mergeCell ref="N1138:N1140"/>
    <mergeCell ref="I1130:I1133"/>
    <mergeCell ref="O1130:O1133"/>
    <mergeCell ref="N1130:N1133"/>
    <mergeCell ref="R1167:R1170"/>
    <mergeCell ref="B1151:B1153"/>
    <mergeCell ref="B1154:B1156"/>
    <mergeCell ref="B1157:B1160"/>
    <mergeCell ref="B1164:B1166"/>
    <mergeCell ref="C1164:C1166"/>
    <mergeCell ref="D1164:D1166"/>
    <mergeCell ref="H1171:H1173"/>
    <mergeCell ref="I1171:I1173"/>
    <mergeCell ref="F1151:F1153"/>
    <mergeCell ref="N1154:N1156"/>
    <mergeCell ref="Q1171:Q1173"/>
    <mergeCell ref="B1121:B1123"/>
    <mergeCell ref="C1121:C1123"/>
    <mergeCell ref="D1121:D1123"/>
    <mergeCell ref="B1127:B1129"/>
    <mergeCell ref="C1127:C1129"/>
    <mergeCell ref="D1127:D1129"/>
    <mergeCell ref="B1094:B1095"/>
    <mergeCell ref="C1094:C1095"/>
    <mergeCell ref="B1096:B1097"/>
    <mergeCell ref="C1096:C1097"/>
    <mergeCell ref="F1091:F1093"/>
    <mergeCell ref="G1091:G1093"/>
    <mergeCell ref="F1094:F1095"/>
    <mergeCell ref="G1094:G1095"/>
    <mergeCell ref="F1096:F1097"/>
    <mergeCell ref="G1096:G1097"/>
    <mergeCell ref="I1091:I1093"/>
    <mergeCell ref="I1094:I1095"/>
    <mergeCell ref="D1094:D1095"/>
    <mergeCell ref="E1094:E1095"/>
    <mergeCell ref="S1075:S1077"/>
    <mergeCell ref="O1075:O1077"/>
    <mergeCell ref="N1078:N1081"/>
    <mergeCell ref="O1098:O1101"/>
    <mergeCell ref="N1091:N1093"/>
    <mergeCell ref="D1069:D1071"/>
    <mergeCell ref="D1078:D1081"/>
    <mergeCell ref="E1072:E1074"/>
    <mergeCell ref="E1075:E1077"/>
    <mergeCell ref="O1072:O1074"/>
    <mergeCell ref="Y1085:Y1087"/>
    <mergeCell ref="Z1085:Z1087"/>
    <mergeCell ref="AA1085:AA1087"/>
    <mergeCell ref="AB1085:AB1087"/>
    <mergeCell ref="AC1085:AC1087"/>
    <mergeCell ref="AA1102:AA1104"/>
    <mergeCell ref="AB1102:AB1104"/>
    <mergeCell ref="AC1102:AC1104"/>
    <mergeCell ref="B1063:B1066"/>
    <mergeCell ref="C1063:C1066"/>
    <mergeCell ref="D1063:D1066"/>
    <mergeCell ref="B1067:B1068"/>
    <mergeCell ref="F1069:F1071"/>
    <mergeCell ref="S1069:S1071"/>
    <mergeCell ref="H1072:H1074"/>
    <mergeCell ref="W1085:W1087"/>
    <mergeCell ref="X1085:X1087"/>
    <mergeCell ref="H1096:H1097"/>
    <mergeCell ref="R1078:R1081"/>
    <mergeCell ref="S1078:S1081"/>
    <mergeCell ref="Q1094:Q1095"/>
    <mergeCell ref="R1094:R1095"/>
    <mergeCell ref="W1067:W1068"/>
    <mergeCell ref="X1067:X1068"/>
    <mergeCell ref="Y1067:Y1068"/>
    <mergeCell ref="Z1067:Z1068"/>
    <mergeCell ref="AA1067:AA1068"/>
    <mergeCell ref="AB1067:AB1068"/>
    <mergeCell ref="AC1067:AC1068"/>
    <mergeCell ref="E1098:E1101"/>
    <mergeCell ref="I1098:I1101"/>
    <mergeCell ref="B1082:B1084"/>
    <mergeCell ref="C1082:C1084"/>
    <mergeCell ref="D1082:D1084"/>
    <mergeCell ref="E1082:E1084"/>
    <mergeCell ref="O1091:O1093"/>
    <mergeCell ref="O1094:O1095"/>
    <mergeCell ref="B1085:B1087"/>
    <mergeCell ref="C1085:C1087"/>
    <mergeCell ref="D1085:D1087"/>
    <mergeCell ref="P1078:P1081"/>
    <mergeCell ref="X1078:X1081"/>
    <mergeCell ref="O1078:O1081"/>
    <mergeCell ref="C1072:C1074"/>
    <mergeCell ref="C1075:C1077"/>
    <mergeCell ref="R1105:R1107"/>
    <mergeCell ref="D1105:D1107"/>
    <mergeCell ref="D1108:D1111"/>
    <mergeCell ref="D1112:D1114"/>
    <mergeCell ref="AG1067:AG1068"/>
    <mergeCell ref="AG1326:AG1328"/>
    <mergeCell ref="H1326:H1328"/>
    <mergeCell ref="B1249:B1251"/>
    <mergeCell ref="C1287:C1289"/>
    <mergeCell ref="D1287:D1289"/>
    <mergeCell ref="E1281:E1283"/>
    <mergeCell ref="H1228:H1230"/>
    <mergeCell ref="G1228:G1230"/>
    <mergeCell ref="F1228:F1230"/>
    <mergeCell ref="E1228:E1230"/>
    <mergeCell ref="B1228:B1230"/>
    <mergeCell ref="C1228:C1230"/>
    <mergeCell ref="D1228:D1230"/>
    <mergeCell ref="S1177:S1179"/>
    <mergeCell ref="AA1222:AA1223"/>
    <mergeCell ref="AB1222:AB1223"/>
    <mergeCell ref="AC1222:AC1223"/>
    <mergeCell ref="B1326:B1328"/>
    <mergeCell ref="C1326:C1328"/>
    <mergeCell ref="D1326:D1328"/>
    <mergeCell ref="E1326:E1328"/>
    <mergeCell ref="F1326:F1328"/>
    <mergeCell ref="G1326:G1328"/>
    <mergeCell ref="I1326:I1328"/>
    <mergeCell ref="R1326:R1328"/>
    <mergeCell ref="S1326:S1328"/>
    <mergeCell ref="T1326:T1328"/>
    <mergeCell ref="W1326:W1328"/>
    <mergeCell ref="U1326:U1328"/>
    <mergeCell ref="V1326:V1328"/>
    <mergeCell ref="AG1294:AG1296"/>
    <mergeCell ref="AE1118:AE1120"/>
    <mergeCell ref="AF1157:AF1160"/>
    <mergeCell ref="AG1157:AG1160"/>
    <mergeCell ref="AA1154:AA1156"/>
    <mergeCell ref="AG1154:AG1156"/>
    <mergeCell ref="AB1141:AB1143"/>
    <mergeCell ref="Z1144:Z1147"/>
    <mergeCell ref="AA1144:AA1147"/>
    <mergeCell ref="AB1144:AB1147"/>
    <mergeCell ref="AF1171:AF1173"/>
    <mergeCell ref="AG1171:AG1173"/>
    <mergeCell ref="AA1180:AA1182"/>
    <mergeCell ref="T1115:T1117"/>
    <mergeCell ref="U1115:U1117"/>
    <mergeCell ref="AJ1067:AJ1068"/>
    <mergeCell ref="AJ1157:AJ1160"/>
    <mergeCell ref="T1157:T1160"/>
    <mergeCell ref="U1157:U1160"/>
    <mergeCell ref="V1157:V1160"/>
    <mergeCell ref="AJ1174:AJ1176"/>
    <mergeCell ref="F1067:F1068"/>
    <mergeCell ref="D1174:D1176"/>
    <mergeCell ref="AH1218:AH1221"/>
    <mergeCell ref="U1067:U1068"/>
    <mergeCell ref="V1067:V1068"/>
    <mergeCell ref="I1174:I1176"/>
    <mergeCell ref="N1174:N1176"/>
    <mergeCell ref="O1174:O1176"/>
    <mergeCell ref="P1174:P1176"/>
    <mergeCell ref="Q1174:Q1176"/>
    <mergeCell ref="R1174:R1176"/>
    <mergeCell ref="S1174:S1176"/>
    <mergeCell ref="T1174:T1176"/>
    <mergeCell ref="U1174:U1176"/>
    <mergeCell ref="V1174:V1176"/>
    <mergeCell ref="E1171:E1173"/>
    <mergeCell ref="F1171:F1173"/>
    <mergeCell ref="G1171:G1173"/>
    <mergeCell ref="I1167:I1170"/>
    <mergeCell ref="N1167:N1170"/>
    <mergeCell ref="O1167:O1170"/>
    <mergeCell ref="E1161:E1163"/>
    <mergeCell ref="F1161:F1163"/>
    <mergeCell ref="N1171:N1173"/>
    <mergeCell ref="O1171:O1173"/>
    <mergeCell ref="B1177:B1179"/>
    <mergeCell ref="C1177:C1179"/>
    <mergeCell ref="D1177:D1179"/>
    <mergeCell ref="D1091:D1093"/>
    <mergeCell ref="E1091:E1093"/>
    <mergeCell ref="B1091:B1093"/>
    <mergeCell ref="C1091:C1093"/>
    <mergeCell ref="E1069:E1071"/>
    <mergeCell ref="O1180:O1182"/>
    <mergeCell ref="I1183:I1185"/>
    <mergeCell ref="I1186:I1188"/>
    <mergeCell ref="I1189:I1192"/>
    <mergeCell ref="I1193:I1195"/>
    <mergeCell ref="S1164:S1166"/>
    <mergeCell ref="I1206:I1208"/>
    <mergeCell ref="N1206:N1208"/>
    <mergeCell ref="O1206:O1208"/>
    <mergeCell ref="N1075:N1077"/>
    <mergeCell ref="P1096:P1097"/>
    <mergeCell ref="Q1096:Q1097"/>
    <mergeCell ref="I1072:I1074"/>
    <mergeCell ref="F1098:F1101"/>
    <mergeCell ref="X1206:X1208"/>
    <mergeCell ref="Y1206:Y1208"/>
    <mergeCell ref="AI1186:AI1188"/>
    <mergeCell ref="AH1200:AH1202"/>
    <mergeCell ref="AH1189:AH1192"/>
    <mergeCell ref="AH1193:AH1195"/>
    <mergeCell ref="AI1067:AI1068"/>
    <mergeCell ref="AH1067:AH1068"/>
    <mergeCell ref="AH1186:AH1188"/>
    <mergeCell ref="AC1118:AC1120"/>
    <mergeCell ref="AD1118:AD1120"/>
    <mergeCell ref="AJ1057:AJ1059"/>
    <mergeCell ref="U1060:U1062"/>
    <mergeCell ref="V1060:V1062"/>
    <mergeCell ref="W1060:W1062"/>
    <mergeCell ref="X1060:X1062"/>
    <mergeCell ref="Y1060:Y1062"/>
    <mergeCell ref="Z1060:Z1062"/>
    <mergeCell ref="AA1060:AA1062"/>
    <mergeCell ref="AB1060:AB1062"/>
    <mergeCell ref="AC1060:AC1062"/>
    <mergeCell ref="AD1060:AD1062"/>
    <mergeCell ref="AE1060:AE1062"/>
    <mergeCell ref="AF1060:AF1062"/>
    <mergeCell ref="AG1060:AG1062"/>
    <mergeCell ref="AH1060:AH1062"/>
    <mergeCell ref="AI1060:AI1062"/>
    <mergeCell ref="AJ1060:AJ1062"/>
    <mergeCell ref="U1063:U1066"/>
    <mergeCell ref="V1063:V1066"/>
    <mergeCell ref="W1063:W1066"/>
    <mergeCell ref="X1063:X1066"/>
    <mergeCell ref="Y1063:Y1066"/>
    <mergeCell ref="Z1063:Z1066"/>
    <mergeCell ref="AA1063:AA1066"/>
    <mergeCell ref="AB1063:AB1066"/>
    <mergeCell ref="AC1063:AC1066"/>
    <mergeCell ref="AD1063:AD1066"/>
    <mergeCell ref="AE1063:AE1066"/>
    <mergeCell ref="AF1063:AF1066"/>
    <mergeCell ref="AG1063:AG1066"/>
    <mergeCell ref="AH1063:AH1066"/>
    <mergeCell ref="AI1063:AI1066"/>
    <mergeCell ref="AJ1063:AJ1066"/>
    <mergeCell ref="AE1057:AE1059"/>
    <mergeCell ref="AG1057:AG1059"/>
    <mergeCell ref="AH1057:AH1059"/>
    <mergeCell ref="U1057:U1059"/>
    <mergeCell ref="V1057:V1059"/>
    <mergeCell ref="W1057:W1059"/>
    <mergeCell ref="X1057:X1059"/>
    <mergeCell ref="Y1057:Y1059"/>
    <mergeCell ref="Z1057:Z1059"/>
    <mergeCell ref="AA1057:AA1059"/>
    <mergeCell ref="AB1057:AB1059"/>
    <mergeCell ref="AC1057:AC1059"/>
    <mergeCell ref="AD1057:AD1059"/>
    <mergeCell ref="AI1057:AI1059"/>
    <mergeCell ref="B1332:B1335"/>
    <mergeCell ref="C1332:C1335"/>
    <mergeCell ref="AB1329:AB1331"/>
    <mergeCell ref="AC1329:AC1331"/>
    <mergeCell ref="AD1329:AD1331"/>
    <mergeCell ref="AE1329:AE1331"/>
    <mergeCell ref="AF1329:AF1331"/>
    <mergeCell ref="AG1329:AG1331"/>
    <mergeCell ref="AH1329:AH1331"/>
    <mergeCell ref="AI1329:AI1331"/>
    <mergeCell ref="AJ1329:AJ1331"/>
    <mergeCell ref="D1332:D1335"/>
    <mergeCell ref="E1332:E1335"/>
    <mergeCell ref="F1332:F1335"/>
    <mergeCell ref="G1332:G1335"/>
    <mergeCell ref="I1332:I1335"/>
    <mergeCell ref="N1332:N1335"/>
    <mergeCell ref="O1332:O1335"/>
    <mergeCell ref="P1332:P1335"/>
    <mergeCell ref="Q1332:Q1335"/>
    <mergeCell ref="R1332:R1335"/>
    <mergeCell ref="S1332:S1335"/>
    <mergeCell ref="T1332:T1335"/>
    <mergeCell ref="U1332:U1335"/>
    <mergeCell ref="V1332:V1335"/>
    <mergeCell ref="W1332:W1335"/>
    <mergeCell ref="X1332:X1335"/>
    <mergeCell ref="Y1332:Y1335"/>
    <mergeCell ref="Z1332:Z1335"/>
    <mergeCell ref="H1329:H1331"/>
    <mergeCell ref="H1332:H1335"/>
    <mergeCell ref="F1329:F1331"/>
    <mergeCell ref="G1329:G1331"/>
    <mergeCell ref="B1329:B1331"/>
    <mergeCell ref="C1329:C1331"/>
    <mergeCell ref="AH1326:AH1328"/>
    <mergeCell ref="AI1326:AI1328"/>
    <mergeCell ref="AJ1326:AJ1328"/>
    <mergeCell ref="D1329:D1331"/>
    <mergeCell ref="E1329:E1331"/>
    <mergeCell ref="AA1332:AA1335"/>
    <mergeCell ref="AB1332:AB1335"/>
    <mergeCell ref="AC1332:AC1335"/>
    <mergeCell ref="AD1332:AD1335"/>
    <mergeCell ref="AE1332:AE1335"/>
    <mergeCell ref="X1326:X1328"/>
    <mergeCell ref="Y1326:Y1328"/>
    <mergeCell ref="Z1326:Z1328"/>
    <mergeCell ref="AA1326:AA1328"/>
    <mergeCell ref="AB1326:AB1328"/>
    <mergeCell ref="AC1326:AC1328"/>
    <mergeCell ref="AD1326:AD1328"/>
    <mergeCell ref="AE1326:AE1328"/>
    <mergeCell ref="AF1326:AF1328"/>
    <mergeCell ref="I1329:I1331"/>
    <mergeCell ref="N1329:N1331"/>
    <mergeCell ref="O1329:O1331"/>
    <mergeCell ref="P1329:P1331"/>
    <mergeCell ref="Q1329:Q1331"/>
    <mergeCell ref="R1329:R1331"/>
    <mergeCell ref="S1329:S1331"/>
    <mergeCell ref="T1329:T1331"/>
    <mergeCell ref="U1329:U1331"/>
    <mergeCell ref="V1329:V1331"/>
    <mergeCell ref="W1329:W1331"/>
    <mergeCell ref="X1329:X1331"/>
    <mergeCell ref="Y1329:Y1331"/>
    <mergeCell ref="Z1329:Z1331"/>
    <mergeCell ref="AA1329:AA1331"/>
    <mergeCell ref="N1326:N1328"/>
    <mergeCell ref="O1326:O1328"/>
    <mergeCell ref="P1326:P1328"/>
    <mergeCell ref="Q1326:Q1328"/>
    <mergeCell ref="AF1332:AF1335"/>
    <mergeCell ref="AG1332:AG1335"/>
    <mergeCell ref="AH1332:AH1335"/>
    <mergeCell ref="AI1332:AI1335"/>
    <mergeCell ref="AJ1332:AJ1335"/>
    <mergeCell ref="T1057:T1059"/>
    <mergeCell ref="O1051:O1053"/>
    <mergeCell ref="Y1287:Y1289"/>
    <mergeCell ref="Z1287:Z1289"/>
    <mergeCell ref="AA1287:AA1289"/>
    <mergeCell ref="AB1287:AB1289"/>
    <mergeCell ref="AC1287:AC1289"/>
    <mergeCell ref="AD1287:AD1289"/>
    <mergeCell ref="Y1316:Y1319"/>
    <mergeCell ref="N1287:N1289"/>
    <mergeCell ref="O1287:O1289"/>
    <mergeCell ref="P1287:P1289"/>
    <mergeCell ref="Q1287:Q1289"/>
    <mergeCell ref="R1287:R1289"/>
    <mergeCell ref="Z1310:Z1312"/>
    <mergeCell ref="AA1310:AA1312"/>
    <mergeCell ref="AB1310:AB1312"/>
    <mergeCell ref="AC1310:AC1312"/>
    <mergeCell ref="U1294:U1296"/>
    <mergeCell ref="V1294:V1296"/>
    <mergeCell ref="W1294:W1296"/>
    <mergeCell ref="X1294:X1296"/>
    <mergeCell ref="Y1294:Y1296"/>
    <mergeCell ref="Z1294:Z1296"/>
    <mergeCell ref="AA1294:AA1296"/>
    <mergeCell ref="AB1294:AB1296"/>
    <mergeCell ref="AC1294:AC1296"/>
    <mergeCell ref="AD1294:AD1296"/>
    <mergeCell ref="AE1294:AE1296"/>
    <mergeCell ref="AF1294:AF1296"/>
    <mergeCell ref="AA1307:AA1309"/>
    <mergeCell ref="AB1307:AB1309"/>
    <mergeCell ref="AC1307:AC1309"/>
    <mergeCell ref="AD1307:AD1309"/>
    <mergeCell ref="AE1307:AE1309"/>
    <mergeCell ref="X1300:X1302"/>
    <mergeCell ref="Y1300:Y1302"/>
    <mergeCell ref="Z1300:Z1302"/>
    <mergeCell ref="Z1316:Z1319"/>
    <mergeCell ref="AA1316:AA1319"/>
    <mergeCell ref="V1310:V1312"/>
    <mergeCell ref="W1310:W1312"/>
    <mergeCell ref="V1316:V1319"/>
    <mergeCell ref="W1316:W1319"/>
    <mergeCell ref="X1316:X1319"/>
    <mergeCell ref="AA1300:AA1302"/>
    <mergeCell ref="AB1300:AB1302"/>
    <mergeCell ref="AC1300:AC1302"/>
    <mergeCell ref="AD1300:AD1302"/>
    <mergeCell ref="T1300:T1302"/>
    <mergeCell ref="U1300:U1302"/>
    <mergeCell ref="AA1290:AA1293"/>
    <mergeCell ref="AB1290:AB1293"/>
    <mergeCell ref="V1228:V1230"/>
    <mergeCell ref="U1228:U1230"/>
    <mergeCell ref="AF1316:AF1319"/>
    <mergeCell ref="AE1300:AE1302"/>
    <mergeCell ref="AF1300:AF1302"/>
    <mergeCell ref="V1313:V1315"/>
    <mergeCell ref="W1313:W1315"/>
    <mergeCell ref="AF1307:AF1309"/>
    <mergeCell ref="W1287:W1289"/>
    <mergeCell ref="AD1085:AD1087"/>
    <mergeCell ref="AE1085:AE1087"/>
    <mergeCell ref="AJ1294:AJ1296"/>
    <mergeCell ref="Z1320:Z1322"/>
    <mergeCell ref="AA1320:AA1322"/>
    <mergeCell ref="AB1320:AB1322"/>
    <mergeCell ref="AC1320:AC1322"/>
    <mergeCell ref="AD1320:AD1322"/>
    <mergeCell ref="AE1320:AE1322"/>
    <mergeCell ref="AF1320:AF1322"/>
    <mergeCell ref="AG1320:AG1322"/>
    <mergeCell ref="AE1316:AE1319"/>
    <mergeCell ref="X1310:X1312"/>
    <mergeCell ref="Y1310:Y1312"/>
    <mergeCell ref="R1307:R1309"/>
    <mergeCell ref="S1307:S1309"/>
    <mergeCell ref="Y1307:Y1309"/>
    <mergeCell ref="Z1307:Z1309"/>
    <mergeCell ref="AF1323:AF1325"/>
    <mergeCell ref="AB1316:AB1319"/>
    <mergeCell ref="AC1316:AC1319"/>
    <mergeCell ref="AD1316:AD1319"/>
    <mergeCell ref="F967:F969"/>
    <mergeCell ref="V1098:V1101"/>
    <mergeCell ref="F1072:F1074"/>
    <mergeCell ref="G1072:G1074"/>
    <mergeCell ref="P1072:P1074"/>
    <mergeCell ref="P1075:P1077"/>
    <mergeCell ref="N1028:N1031"/>
    <mergeCell ref="O1028:O1031"/>
    <mergeCell ref="F993:F995"/>
    <mergeCell ref="F1057:F1059"/>
    <mergeCell ref="G1067:G1068"/>
    <mergeCell ref="G1060:G1062"/>
    <mergeCell ref="G1057:G1059"/>
    <mergeCell ref="G1063:G1066"/>
    <mergeCell ref="I1057:I1059"/>
    <mergeCell ref="I1060:I1062"/>
    <mergeCell ref="I1063:I1066"/>
    <mergeCell ref="I1067:I1068"/>
    <mergeCell ref="O1057:O1059"/>
    <mergeCell ref="N1057:N1059"/>
    <mergeCell ref="N1060:N1062"/>
    <mergeCell ref="O1060:O1062"/>
    <mergeCell ref="N1063:N1066"/>
    <mergeCell ref="N1067:N1068"/>
    <mergeCell ref="O1063:O1066"/>
    <mergeCell ref="O1067:O1068"/>
    <mergeCell ref="P1057:P1059"/>
    <mergeCell ref="Q1057:Q1059"/>
    <mergeCell ref="R1057:R1059"/>
    <mergeCell ref="P1060:P1062"/>
    <mergeCell ref="Q1060:Q1062"/>
    <mergeCell ref="R1060:R1062"/>
    <mergeCell ref="P1167:P1170"/>
    <mergeCell ref="Q1167:Q1170"/>
    <mergeCell ref="P1085:P1087"/>
    <mergeCell ref="Q1085:Q1087"/>
    <mergeCell ref="R1085:R1087"/>
    <mergeCell ref="S1085:S1087"/>
    <mergeCell ref="T1085:T1087"/>
    <mergeCell ref="U1085:U1087"/>
    <mergeCell ref="V1085:V1087"/>
    <mergeCell ref="N1072:N1074"/>
    <mergeCell ref="O1025:O1027"/>
    <mergeCell ref="V989:V992"/>
    <mergeCell ref="F1060:F1062"/>
    <mergeCell ref="T1060:T1062"/>
    <mergeCell ref="T1063:T1066"/>
    <mergeCell ref="E1164:E1166"/>
    <mergeCell ref="F1164:F1166"/>
    <mergeCell ref="G1164:G1166"/>
    <mergeCell ref="H1164:H1166"/>
    <mergeCell ref="E1177:E1179"/>
    <mergeCell ref="G1134:G1137"/>
    <mergeCell ref="T1164:T1166"/>
    <mergeCell ref="U1164:U1166"/>
    <mergeCell ref="P1171:P1173"/>
    <mergeCell ref="I1144:I1147"/>
    <mergeCell ref="I1151:I1153"/>
    <mergeCell ref="P1063:P1066"/>
    <mergeCell ref="Q1063:Q1066"/>
    <mergeCell ref="R1063:R1066"/>
    <mergeCell ref="P1067:P1068"/>
    <mergeCell ref="G1069:G1071"/>
    <mergeCell ref="I1069:I1071"/>
    <mergeCell ref="F1078:F1081"/>
    <mergeCell ref="H1075:H1077"/>
    <mergeCell ref="E1127:E1129"/>
    <mergeCell ref="T1206:T1208"/>
    <mergeCell ref="U1206:U1208"/>
    <mergeCell ref="V1206:V1208"/>
    <mergeCell ref="W1206:W1208"/>
    <mergeCell ref="E1144:E1147"/>
    <mergeCell ref="F1144:F1147"/>
    <mergeCell ref="G1144:G1147"/>
    <mergeCell ref="K1196:K1197"/>
    <mergeCell ref="AH1294:AH1296"/>
    <mergeCell ref="AI1294:AI1296"/>
    <mergeCell ref="V1115:V1117"/>
    <mergeCell ref="H1105:H1107"/>
    <mergeCell ref="I1105:I1107"/>
    <mergeCell ref="N1105:N1107"/>
    <mergeCell ref="S1167:S1170"/>
    <mergeCell ref="AB1183:AB1185"/>
    <mergeCell ref="AI1203:AI1205"/>
    <mergeCell ref="Z1224:Z1227"/>
    <mergeCell ref="AA1224:AA1227"/>
    <mergeCell ref="AB1224:AB1227"/>
    <mergeCell ref="AC1224:AC1227"/>
    <mergeCell ref="AI1206:AI1208"/>
    <mergeCell ref="AD1180:AD1182"/>
    <mergeCell ref="AC1180:AC1182"/>
    <mergeCell ref="AD1224:AD1227"/>
    <mergeCell ref="AG1222:AG1223"/>
    <mergeCell ref="AD1222:AD1223"/>
    <mergeCell ref="AE1222:AE1223"/>
    <mergeCell ref="AF1222:AF1223"/>
    <mergeCell ref="Y1177:Y1179"/>
    <mergeCell ref="Z1177:Z1179"/>
    <mergeCell ref="AA1177:AA1179"/>
    <mergeCell ref="AB1177:AB1179"/>
    <mergeCell ref="AC1177:AC1179"/>
    <mergeCell ref="AD1177:AD1179"/>
    <mergeCell ref="AE1177:AE1179"/>
    <mergeCell ref="AF1177:AF1179"/>
    <mergeCell ref="AA1212:AA1214"/>
    <mergeCell ref="AE1203:AE1205"/>
    <mergeCell ref="AF1203:AF1205"/>
    <mergeCell ref="AC1167:AC1170"/>
    <mergeCell ref="N1054:N1056"/>
    <mergeCell ref="O1054:O1056"/>
    <mergeCell ref="P1054:P1056"/>
    <mergeCell ref="Q1054:Q1056"/>
    <mergeCell ref="R1054:R1056"/>
    <mergeCell ref="S1054:S1056"/>
    <mergeCell ref="T1054:T1056"/>
    <mergeCell ref="U1054:U1056"/>
    <mergeCell ref="V1054:V1056"/>
    <mergeCell ref="U1051:U1053"/>
    <mergeCell ref="V1051:V1053"/>
    <mergeCell ref="T1067:T1068"/>
    <mergeCell ref="E1118:E1120"/>
    <mergeCell ref="E1121:E1123"/>
    <mergeCell ref="E1124:E1126"/>
    <mergeCell ref="F1203:F1205"/>
    <mergeCell ref="G1203:G1205"/>
    <mergeCell ref="H1203:H1205"/>
    <mergeCell ref="T1177:T1179"/>
    <mergeCell ref="U1177:U1179"/>
    <mergeCell ref="X1138:X1140"/>
    <mergeCell ref="W1177:W1179"/>
    <mergeCell ref="X1177:X1179"/>
    <mergeCell ref="Y1196:Y1197"/>
    <mergeCell ref="X1183:X1185"/>
    <mergeCell ref="Q1183:Q1185"/>
    <mergeCell ref="P1186:P1188"/>
    <mergeCell ref="Q1186:Q1188"/>
    <mergeCell ref="T1186:T1188"/>
    <mergeCell ref="U1186:U1188"/>
    <mergeCell ref="U1200:U1202"/>
    <mergeCell ref="I1082:I1084"/>
    <mergeCell ref="N1082:N1084"/>
    <mergeCell ref="O1082:O1084"/>
    <mergeCell ref="P1082:P1084"/>
    <mergeCell ref="Q1082:Q1084"/>
    <mergeCell ref="I1203:I1205"/>
    <mergeCell ref="N1203:N1205"/>
    <mergeCell ref="U1203:U1205"/>
    <mergeCell ref="V1203:V1205"/>
    <mergeCell ref="T1200:T1202"/>
    <mergeCell ref="U1183:U1185"/>
    <mergeCell ref="V1183:V1185"/>
    <mergeCell ref="T1193:T1195"/>
    <mergeCell ref="U1193:U1195"/>
    <mergeCell ref="V1193:V1195"/>
    <mergeCell ref="I1198:I1199"/>
    <mergeCell ref="I1200:I1202"/>
    <mergeCell ref="I1180:I1182"/>
    <mergeCell ref="E1054:E1056"/>
    <mergeCell ref="F1054:F1056"/>
    <mergeCell ref="G1054:G1056"/>
    <mergeCell ref="H1054:H1056"/>
    <mergeCell ref="I1054:I1056"/>
    <mergeCell ref="Y1054:Y1056"/>
    <mergeCell ref="X1096:X1097"/>
    <mergeCell ref="X1144:X1147"/>
    <mergeCell ref="Y1144:Y1147"/>
    <mergeCell ref="H1063:H1066"/>
    <mergeCell ref="H1067:H1068"/>
    <mergeCell ref="H1069:H1071"/>
    <mergeCell ref="R1069:R1071"/>
    <mergeCell ref="I1078:I1081"/>
    <mergeCell ref="F1063:F1066"/>
    <mergeCell ref="AE704:AE706"/>
    <mergeCell ref="AI758:AI760"/>
    <mergeCell ref="AI1051:AI1053"/>
    <mergeCell ref="AI1209:AI1211"/>
    <mergeCell ref="B878:B881"/>
    <mergeCell ref="C878:C881"/>
    <mergeCell ref="D878:D881"/>
    <mergeCell ref="E878:E881"/>
    <mergeCell ref="F878:F881"/>
    <mergeCell ref="G878:G881"/>
    <mergeCell ref="H878:H881"/>
    <mergeCell ref="I878:I881"/>
    <mergeCell ref="AI824:AI826"/>
    <mergeCell ref="V824:V826"/>
    <mergeCell ref="P1015:P1017"/>
    <mergeCell ref="D1018:D1020"/>
    <mergeCell ref="E1018:E1020"/>
    <mergeCell ref="F1018:F1020"/>
    <mergeCell ref="G1018:G1020"/>
    <mergeCell ref="H1018:H1020"/>
    <mergeCell ref="I1018:I1020"/>
    <mergeCell ref="N1018:N1020"/>
    <mergeCell ref="AI1167:AI1170"/>
    <mergeCell ref="AE1174:AE1176"/>
    <mergeCell ref="AF1174:AF1176"/>
    <mergeCell ref="O1193:O1195"/>
    <mergeCell ref="Q1189:Q1192"/>
    <mergeCell ref="R1189:R1192"/>
    <mergeCell ref="Q1193:Q1195"/>
    <mergeCell ref="R1193:R1195"/>
    <mergeCell ref="V1180:V1182"/>
    <mergeCell ref="V1186:V1188"/>
    <mergeCell ref="AB1186:AB1188"/>
    <mergeCell ref="Y1200:Y1202"/>
    <mergeCell ref="Z1200:Z1202"/>
    <mergeCell ref="AA1200:AA1202"/>
    <mergeCell ref="F1209:F1211"/>
    <mergeCell ref="G1209:G1211"/>
    <mergeCell ref="H1209:H1211"/>
    <mergeCell ref="I1209:I1211"/>
    <mergeCell ref="N1209:N1211"/>
    <mergeCell ref="O1209:O1211"/>
    <mergeCell ref="AG1177:AG1179"/>
    <mergeCell ref="B1018:B1020"/>
    <mergeCell ref="C1018:C1020"/>
    <mergeCell ref="B1015:B1017"/>
    <mergeCell ref="C1015:C1017"/>
    <mergeCell ref="R1180:R1182"/>
    <mergeCell ref="AG1203:AG1205"/>
    <mergeCell ref="F1180:F1182"/>
    <mergeCell ref="F1206:F1208"/>
    <mergeCell ref="G1206:G1208"/>
    <mergeCell ref="H1206:H1208"/>
    <mergeCell ref="P1198:P1199"/>
    <mergeCell ref="P1183:P1185"/>
    <mergeCell ref="S1206:S1208"/>
    <mergeCell ref="AI1198:AI1199"/>
    <mergeCell ref="AH1177:AH1179"/>
    <mergeCell ref="AI1177:AI1179"/>
    <mergeCell ref="R1186:R1188"/>
    <mergeCell ref="X1193:X1195"/>
    <mergeCell ref="Y1193:Y1195"/>
    <mergeCell ref="Z1183:Z1185"/>
    <mergeCell ref="T1183:T1185"/>
    <mergeCell ref="AI1154:AI1156"/>
    <mergeCell ref="AA1174:AA1176"/>
    <mergeCell ref="AB1174:AB1176"/>
    <mergeCell ref="AC1200:AC1202"/>
    <mergeCell ref="AD1200:AD1202"/>
    <mergeCell ref="Z1196:Z1197"/>
    <mergeCell ref="Z1186:Z1188"/>
    <mergeCell ref="AI1041:AI1043"/>
    <mergeCell ref="AH1094:AH1095"/>
    <mergeCell ref="AG1105:AG1107"/>
    <mergeCell ref="AH1105:AH1107"/>
    <mergeCell ref="AI1054:AI1056"/>
    <mergeCell ref="AG1082:AG1084"/>
    <mergeCell ref="AH1082:AH1084"/>
    <mergeCell ref="AB1047:AB1050"/>
    <mergeCell ref="AC1047:AC1050"/>
    <mergeCell ref="AD1047:AD1050"/>
    <mergeCell ref="AE1047:AE1050"/>
    <mergeCell ref="AF1047:AF1050"/>
    <mergeCell ref="AG1047:AG1050"/>
    <mergeCell ref="R1082:R1084"/>
    <mergeCell ref="S1082:S1084"/>
    <mergeCell ref="T1082:T1084"/>
    <mergeCell ref="AA270:AA273"/>
    <mergeCell ref="AD254:AD256"/>
    <mergeCell ref="S726:S728"/>
    <mergeCell ref="W701:W703"/>
    <mergeCell ref="U675:U677"/>
    <mergeCell ref="V694:V696"/>
    <mergeCell ref="S694:S696"/>
    <mergeCell ref="AB678:AB680"/>
    <mergeCell ref="AC678:AC680"/>
    <mergeCell ref="AD678:AD680"/>
    <mergeCell ref="AE678:AE680"/>
    <mergeCell ref="V675:V677"/>
    <mergeCell ref="T650:T652"/>
    <mergeCell ref="V663:V665"/>
    <mergeCell ref="Y707:Y708"/>
    <mergeCell ref="R653:R655"/>
    <mergeCell ref="T709:T712"/>
    <mergeCell ref="U684:U687"/>
    <mergeCell ref="W684:W687"/>
    <mergeCell ref="X684:X687"/>
    <mergeCell ref="Y697:Y700"/>
    <mergeCell ref="X694:X696"/>
    <mergeCell ref="W707:W708"/>
    <mergeCell ref="Y681:Y683"/>
    <mergeCell ref="V707:V708"/>
    <mergeCell ref="W659:W662"/>
    <mergeCell ref="V697:V700"/>
    <mergeCell ref="W697:W700"/>
    <mergeCell ref="AG614:AG616"/>
    <mergeCell ref="AH614:AH616"/>
    <mergeCell ref="Z608:Z609"/>
    <mergeCell ref="AA608:AA609"/>
    <mergeCell ref="X678:X680"/>
    <mergeCell ref="Y678:Y680"/>
    <mergeCell ref="Z678:Z680"/>
    <mergeCell ref="V583:V585"/>
    <mergeCell ref="W640:W642"/>
    <mergeCell ref="S610:S613"/>
    <mergeCell ref="S681:S683"/>
    <mergeCell ref="T681:T683"/>
    <mergeCell ref="X627:X629"/>
    <mergeCell ref="AC697:AC700"/>
    <mergeCell ref="AA694:AA696"/>
    <mergeCell ref="Z666:Z668"/>
    <mergeCell ref="S583:S585"/>
    <mergeCell ref="T583:T585"/>
    <mergeCell ref="R556:R558"/>
    <mergeCell ref="S556:S558"/>
    <mergeCell ref="R583:R585"/>
    <mergeCell ref="R590:R592"/>
    <mergeCell ref="R549:R551"/>
    <mergeCell ref="S549:S551"/>
    <mergeCell ref="T586:T589"/>
    <mergeCell ref="S586:S589"/>
    <mergeCell ref="R562:R564"/>
    <mergeCell ref="AI246:AI248"/>
    <mergeCell ref="Z694:Z696"/>
    <mergeCell ref="B394:B397"/>
    <mergeCell ref="F394:F397"/>
    <mergeCell ref="G394:G397"/>
    <mergeCell ref="O507:O509"/>
    <mergeCell ref="P507:P509"/>
    <mergeCell ref="I436:I438"/>
    <mergeCell ref="S444:S447"/>
    <mergeCell ref="N444:N447"/>
    <mergeCell ref="O441:O443"/>
    <mergeCell ref="T441:T443"/>
    <mergeCell ref="U441:U443"/>
    <mergeCell ref="X451:X453"/>
    <mergeCell ref="S369:S371"/>
    <mergeCell ref="T369:T371"/>
    <mergeCell ref="O387:O389"/>
    <mergeCell ref="R387:R389"/>
    <mergeCell ref="N369:N371"/>
    <mergeCell ref="O369:O371"/>
    <mergeCell ref="B439:B440"/>
    <mergeCell ref="O444:O447"/>
    <mergeCell ref="G451:G453"/>
    <mergeCell ref="T444:T447"/>
    <mergeCell ref="G441:G443"/>
    <mergeCell ref="N503:N506"/>
    <mergeCell ref="O503:O506"/>
    <mergeCell ref="P503:P506"/>
    <mergeCell ref="H503:H506"/>
    <mergeCell ref="F499:F502"/>
    <mergeCell ref="H499:H502"/>
    <mergeCell ref="F448:F450"/>
    <mergeCell ref="H441:H443"/>
    <mergeCell ref="H444:H447"/>
    <mergeCell ref="R650:R652"/>
    <mergeCell ref="R617:R619"/>
    <mergeCell ref="AA681:AA683"/>
    <mergeCell ref="X620:X623"/>
    <mergeCell ref="AD666:AD668"/>
    <mergeCell ref="AA663:AA665"/>
    <mergeCell ref="AB656:AB658"/>
    <mergeCell ref="AA637:AA639"/>
    <mergeCell ref="AB637:AB639"/>
    <mergeCell ref="AC694:AC696"/>
    <mergeCell ref="B663:B665"/>
    <mergeCell ref="AA678:AA680"/>
    <mergeCell ref="AC429:AC432"/>
    <mergeCell ref="AC433:AC435"/>
    <mergeCell ref="AB627:AB629"/>
    <mergeCell ref="B669:B671"/>
    <mergeCell ref="AF254:AF256"/>
    <mergeCell ref="AG254:AG256"/>
    <mergeCell ref="AH254:AH256"/>
    <mergeCell ref="R257:R260"/>
    <mergeCell ref="U503:U506"/>
    <mergeCell ref="AA524:AA526"/>
    <mergeCell ref="Y530:Y532"/>
    <mergeCell ref="AA429:AA432"/>
    <mergeCell ref="AA436:AA438"/>
    <mergeCell ref="R361:R364"/>
    <mergeCell ref="AA422:AA425"/>
    <mergeCell ref="C503:C506"/>
    <mergeCell ref="Q448:Q450"/>
    <mergeCell ref="R454:R455"/>
    <mergeCell ref="C627:C629"/>
    <mergeCell ref="D627:D629"/>
    <mergeCell ref="D422:D425"/>
    <mergeCell ref="E422:E425"/>
    <mergeCell ref="F422:F425"/>
    <mergeCell ref="G422:G425"/>
    <mergeCell ref="H422:H425"/>
    <mergeCell ref="I422:I425"/>
    <mergeCell ref="V422:V425"/>
    <mergeCell ref="W422:W425"/>
    <mergeCell ref="AE605:AE607"/>
    <mergeCell ref="AE439:AE440"/>
    <mergeCell ref="U394:U397"/>
    <mergeCell ref="V394:V397"/>
    <mergeCell ref="AB401:AB403"/>
    <mergeCell ref="AC401:AC403"/>
    <mergeCell ref="AD401:AD403"/>
    <mergeCell ref="AE401:AE403"/>
    <mergeCell ref="R605:R607"/>
    <mergeCell ref="Y324:Y326"/>
    <mergeCell ref="AB283:AB285"/>
    <mergeCell ref="Y280:Y282"/>
    <mergeCell ref="X280:X282"/>
    <mergeCell ref="W283:W285"/>
    <mergeCell ref="T361:T364"/>
    <mergeCell ref="Q549:Q551"/>
    <mergeCell ref="R565:R567"/>
    <mergeCell ref="R574:R575"/>
    <mergeCell ref="H556:H558"/>
    <mergeCell ref="I556:I558"/>
    <mergeCell ref="Q576:Q579"/>
    <mergeCell ref="G593:G595"/>
    <mergeCell ref="I593:I595"/>
    <mergeCell ref="I599:I601"/>
    <mergeCell ref="H549:H551"/>
    <mergeCell ref="N549:N551"/>
    <mergeCell ref="O549:O551"/>
    <mergeCell ref="O546:O548"/>
    <mergeCell ref="I580:I582"/>
    <mergeCell ref="I583:I585"/>
    <mergeCell ref="T617:T619"/>
    <mergeCell ref="O599:O601"/>
    <mergeCell ref="N596:N598"/>
    <mergeCell ref="Q574:Q575"/>
    <mergeCell ref="Q596:Q598"/>
    <mergeCell ref="Q586:Q589"/>
    <mergeCell ref="Q593:Q595"/>
    <mergeCell ref="N620:N623"/>
    <mergeCell ref="G627:G629"/>
    <mergeCell ref="H627:H629"/>
    <mergeCell ref="C416:C418"/>
    <mergeCell ref="W433:W435"/>
    <mergeCell ref="Y433:Y435"/>
    <mergeCell ref="Z433:Z435"/>
    <mergeCell ref="Z439:Z440"/>
    <mergeCell ref="N413:N415"/>
    <mergeCell ref="I426:I428"/>
    <mergeCell ref="X413:X415"/>
    <mergeCell ref="H433:H435"/>
    <mergeCell ref="C433:C435"/>
    <mergeCell ref="Z634:Z636"/>
    <mergeCell ref="T640:T642"/>
    <mergeCell ref="R493:R495"/>
    <mergeCell ref="S493:S495"/>
    <mergeCell ref="T493:T495"/>
    <mergeCell ref="S510:S512"/>
    <mergeCell ref="T510:T512"/>
    <mergeCell ref="C524:C526"/>
    <mergeCell ref="D524:D526"/>
    <mergeCell ref="E524:E526"/>
    <mergeCell ref="F524:F526"/>
    <mergeCell ref="G524:G526"/>
    <mergeCell ref="H524:H526"/>
    <mergeCell ref="P422:P425"/>
    <mergeCell ref="Q422:Q425"/>
    <mergeCell ref="R422:R425"/>
    <mergeCell ref="S422:S425"/>
    <mergeCell ref="T422:T425"/>
    <mergeCell ref="U422:U425"/>
    <mergeCell ref="W426:W428"/>
    <mergeCell ref="X426:X428"/>
    <mergeCell ref="P426:P428"/>
    <mergeCell ref="Q426:Q428"/>
    <mergeCell ref="Z416:Z418"/>
    <mergeCell ref="E419:E421"/>
    <mergeCell ref="F513:F515"/>
    <mergeCell ref="G513:G515"/>
    <mergeCell ref="H513:H515"/>
    <mergeCell ref="E630:E633"/>
    <mergeCell ref="F630:F633"/>
    <mergeCell ref="G630:G633"/>
    <mergeCell ref="H630:H633"/>
    <mergeCell ref="I630:I633"/>
    <mergeCell ref="N630:N633"/>
    <mergeCell ref="O630:O633"/>
    <mergeCell ref="P630:P633"/>
    <mergeCell ref="Q630:Q633"/>
    <mergeCell ref="R630:R633"/>
    <mergeCell ref="S630:S633"/>
    <mergeCell ref="I627:I629"/>
    <mergeCell ref="N627:N629"/>
    <mergeCell ref="O627:O629"/>
    <mergeCell ref="P627:P629"/>
    <mergeCell ref="Q627:Q629"/>
    <mergeCell ref="H479:H481"/>
    <mergeCell ref="R479:R481"/>
    <mergeCell ref="X469:X471"/>
    <mergeCell ref="Q463:Q465"/>
    <mergeCell ref="R463:R465"/>
    <mergeCell ref="S463:S465"/>
    <mergeCell ref="R593:R595"/>
    <mergeCell ref="S599:S601"/>
    <mergeCell ref="C429:C432"/>
    <mergeCell ref="O429:O432"/>
    <mergeCell ref="C533:C535"/>
    <mergeCell ref="B249:B251"/>
    <mergeCell ref="C249:C251"/>
    <mergeCell ref="D249:D251"/>
    <mergeCell ref="I249:I251"/>
    <mergeCell ref="N249:N251"/>
    <mergeCell ref="O249:O251"/>
    <mergeCell ref="P249:P251"/>
    <mergeCell ref="Q249:Q251"/>
    <mergeCell ref="R249:R251"/>
    <mergeCell ref="S249:S251"/>
    <mergeCell ref="X324:X326"/>
    <mergeCell ref="N333:N336"/>
    <mergeCell ref="I324:I326"/>
    <mergeCell ref="V346:V348"/>
    <mergeCell ref="W346:W348"/>
    <mergeCell ref="U369:U371"/>
    <mergeCell ref="W352:W354"/>
    <mergeCell ref="F318:F320"/>
    <mergeCell ref="N337:N339"/>
    <mergeCell ref="O337:O339"/>
    <mergeCell ref="P337:P339"/>
    <mergeCell ref="Q337:Q339"/>
    <mergeCell ref="H358:H360"/>
    <mergeCell ref="I358:I360"/>
    <mergeCell ref="X422:X425"/>
    <mergeCell ref="Y422:Y425"/>
    <mergeCell ref="X634:X636"/>
    <mergeCell ref="Y634:Y636"/>
    <mergeCell ref="B672:B674"/>
    <mergeCell ref="I605:I607"/>
    <mergeCell ref="B602:B604"/>
    <mergeCell ref="R586:R589"/>
    <mergeCell ref="B413:B415"/>
    <mergeCell ref="H410:H412"/>
    <mergeCell ref="B257:B260"/>
    <mergeCell ref="C361:C364"/>
    <mergeCell ref="E358:E360"/>
    <mergeCell ref="B451:B453"/>
    <mergeCell ref="B454:B455"/>
    <mergeCell ref="B475:B478"/>
    <mergeCell ref="B369:B371"/>
    <mergeCell ref="B513:B515"/>
    <mergeCell ref="B627:B629"/>
    <mergeCell ref="E627:E629"/>
    <mergeCell ref="F627:F629"/>
    <mergeCell ref="Q647:Q649"/>
    <mergeCell ref="C324:C326"/>
    <mergeCell ref="D324:D326"/>
    <mergeCell ref="Q330:Q332"/>
    <mergeCell ref="H355:H357"/>
    <mergeCell ref="I355:I357"/>
    <mergeCell ref="O333:O336"/>
    <mergeCell ref="U330:U332"/>
    <mergeCell ref="E302:E304"/>
    <mergeCell ref="D305:D307"/>
    <mergeCell ref="E305:E307"/>
    <mergeCell ref="G375:G377"/>
    <mergeCell ref="G337:G339"/>
    <mergeCell ref="N343:N345"/>
    <mergeCell ref="O343:O345"/>
    <mergeCell ref="E407:E409"/>
    <mergeCell ref="F407:F409"/>
    <mergeCell ref="Q634:Q636"/>
    <mergeCell ref="W375:W377"/>
    <mergeCell ref="W365:W368"/>
    <mergeCell ref="Q369:Q371"/>
    <mergeCell ref="O365:O368"/>
    <mergeCell ref="P365:P368"/>
    <mergeCell ref="N327:N329"/>
    <mergeCell ref="B246:B248"/>
    <mergeCell ref="C246:C248"/>
    <mergeCell ref="D246:D248"/>
    <mergeCell ref="E246:E248"/>
    <mergeCell ref="F246:F248"/>
    <mergeCell ref="G246:G248"/>
    <mergeCell ref="H246:H248"/>
    <mergeCell ref="I246:I248"/>
    <mergeCell ref="N246:N248"/>
    <mergeCell ref="O246:O248"/>
    <mergeCell ref="P246:P248"/>
    <mergeCell ref="Q246:Q248"/>
    <mergeCell ref="R246:R248"/>
    <mergeCell ref="S246:S248"/>
    <mergeCell ref="T246:T248"/>
    <mergeCell ref="U246:U248"/>
    <mergeCell ref="V246:V248"/>
    <mergeCell ref="W246:W248"/>
    <mergeCell ref="X246:X248"/>
    <mergeCell ref="Y246:Y248"/>
    <mergeCell ref="Z246:Z248"/>
    <mergeCell ref="AA246:AA248"/>
    <mergeCell ref="AB246:AB248"/>
    <mergeCell ref="AC246:AC248"/>
    <mergeCell ref="AD246:AD248"/>
    <mergeCell ref="AE246:AE248"/>
    <mergeCell ref="B230:B232"/>
    <mergeCell ref="D233:D235"/>
    <mergeCell ref="E233:E235"/>
    <mergeCell ref="S242:S245"/>
    <mergeCell ref="T242:T245"/>
    <mergeCell ref="P239:P241"/>
    <mergeCell ref="K239:K240"/>
    <mergeCell ref="V239:V241"/>
    <mergeCell ref="AD242:AD245"/>
    <mergeCell ref="B233:B235"/>
    <mergeCell ref="S239:S241"/>
    <mergeCell ref="T239:T241"/>
    <mergeCell ref="U239:U241"/>
    <mergeCell ref="Z239:Z241"/>
    <mergeCell ref="W242:W245"/>
    <mergeCell ref="U242:U245"/>
    <mergeCell ref="AB236:AB238"/>
    <mergeCell ref="AB239:AB241"/>
    <mergeCell ref="AE254:AE256"/>
    <mergeCell ref="E308:E310"/>
    <mergeCell ref="B327:B329"/>
    <mergeCell ref="C327:C329"/>
    <mergeCell ref="D327:D329"/>
    <mergeCell ref="P321:P323"/>
    <mergeCell ref="B315:B317"/>
    <mergeCell ref="C315:C317"/>
    <mergeCell ref="E324:E326"/>
    <mergeCell ref="F324:F326"/>
    <mergeCell ref="C337:C339"/>
    <mergeCell ref="D337:D339"/>
    <mergeCell ref="B333:B336"/>
    <mergeCell ref="C333:C336"/>
    <mergeCell ref="Q311:Q314"/>
    <mergeCell ref="R311:R314"/>
    <mergeCell ref="Q318:Q320"/>
    <mergeCell ref="R318:R320"/>
    <mergeCell ref="R330:R332"/>
    <mergeCell ref="Q358:Q360"/>
    <mergeCell ref="T352:T354"/>
    <mergeCell ref="T346:T348"/>
    <mergeCell ref="U346:U348"/>
    <mergeCell ref="T315:T317"/>
    <mergeCell ref="AA365:AA368"/>
    <mergeCell ref="T365:T368"/>
    <mergeCell ref="U365:U368"/>
    <mergeCell ref="V369:V371"/>
    <mergeCell ref="E387:E389"/>
    <mergeCell ref="E365:E368"/>
    <mergeCell ref="F365:F368"/>
    <mergeCell ref="E349:E351"/>
    <mergeCell ref="O224:O226"/>
    <mergeCell ref="P224:P226"/>
    <mergeCell ref="Q224:Q226"/>
    <mergeCell ref="R224:R226"/>
    <mergeCell ref="S224:S226"/>
    <mergeCell ref="T224:T226"/>
    <mergeCell ref="U224:U226"/>
    <mergeCell ref="V224:V226"/>
    <mergeCell ref="W224:W226"/>
    <mergeCell ref="X224:X226"/>
    <mergeCell ref="Y224:Y226"/>
    <mergeCell ref="Z224:Z226"/>
    <mergeCell ref="AA224:AA226"/>
    <mergeCell ref="Y318:Y320"/>
    <mergeCell ref="Y352:Y354"/>
    <mergeCell ref="Z352:Z354"/>
    <mergeCell ref="AA352:AA354"/>
    <mergeCell ref="H321:H323"/>
    <mergeCell ref="I299:I301"/>
    <mergeCell ref="F387:F389"/>
    <mergeCell ref="E318:E320"/>
    <mergeCell ref="AA387:AA389"/>
    <mergeCell ref="S274:S276"/>
    <mergeCell ref="T274:T276"/>
    <mergeCell ref="R270:R273"/>
    <mergeCell ref="R274:R276"/>
    <mergeCell ref="O296:O298"/>
    <mergeCell ref="E249:E251"/>
    <mergeCell ref="F249:F251"/>
    <mergeCell ref="G249:G251"/>
    <mergeCell ref="H249:H251"/>
    <mergeCell ref="S280:S282"/>
    <mergeCell ref="T280:T282"/>
    <mergeCell ref="U280:U282"/>
    <mergeCell ref="O283:O285"/>
    <mergeCell ref="P283:P285"/>
    <mergeCell ref="W286:W289"/>
    <mergeCell ref="Q286:Q289"/>
    <mergeCell ref="P384:P386"/>
    <mergeCell ref="N384:N386"/>
    <mergeCell ref="H384:H386"/>
    <mergeCell ref="I384:I386"/>
    <mergeCell ref="O355:O357"/>
    <mergeCell ref="P355:P357"/>
    <mergeCell ref="Q355:Q357"/>
    <mergeCell ref="F375:F377"/>
    <mergeCell ref="Q252:Q253"/>
    <mergeCell ref="R252:R253"/>
    <mergeCell ref="S252:S253"/>
    <mergeCell ref="T252:T253"/>
    <mergeCell ref="U252:U253"/>
    <mergeCell ref="V252:V253"/>
    <mergeCell ref="W252:W253"/>
    <mergeCell ref="X252:X253"/>
    <mergeCell ref="Y252:Y253"/>
    <mergeCell ref="P493:P495"/>
    <mergeCell ref="Q493:Q495"/>
    <mergeCell ref="B404:B406"/>
    <mergeCell ref="C719:C720"/>
    <mergeCell ref="T672:T674"/>
    <mergeCell ref="U694:U696"/>
    <mergeCell ref="W666:W668"/>
    <mergeCell ref="W729:W731"/>
    <mergeCell ref="W739:W741"/>
    <mergeCell ref="W681:W683"/>
    <mergeCell ref="X681:X683"/>
    <mergeCell ref="V608:V609"/>
    <mergeCell ref="B721:B723"/>
    <mergeCell ref="C663:C665"/>
    <mergeCell ref="D663:D665"/>
    <mergeCell ref="E663:E665"/>
    <mergeCell ref="F663:F665"/>
    <mergeCell ref="C724:C725"/>
    <mergeCell ref="D724:D725"/>
    <mergeCell ref="B724:B725"/>
    <mergeCell ref="D675:D677"/>
    <mergeCell ref="Q614:Q616"/>
    <mergeCell ref="H650:H652"/>
    <mergeCell ref="Q650:Q652"/>
    <mergeCell ref="F610:F613"/>
    <mergeCell ref="E605:E607"/>
    <mergeCell ref="E610:E613"/>
    <mergeCell ref="I726:I728"/>
    <mergeCell ref="V729:V731"/>
    <mergeCell ref="I678:I680"/>
    <mergeCell ref="V716:V718"/>
    <mergeCell ref="V721:V723"/>
    <mergeCell ref="G659:G662"/>
    <mergeCell ref="H659:H662"/>
    <mergeCell ref="Y704:Y706"/>
    <mergeCell ref="U707:U708"/>
    <mergeCell ref="W675:W677"/>
    <mergeCell ref="N713:N715"/>
    <mergeCell ref="N716:N718"/>
    <mergeCell ref="I704:I706"/>
    <mergeCell ref="U602:U604"/>
    <mergeCell ref="V602:V604"/>
    <mergeCell ref="W602:W604"/>
    <mergeCell ref="B684:B687"/>
    <mergeCell ref="B716:B718"/>
    <mergeCell ref="I308:I310"/>
    <mergeCell ref="N308:N310"/>
    <mergeCell ref="O308:O310"/>
    <mergeCell ref="N305:N307"/>
    <mergeCell ref="F299:F301"/>
    <mergeCell ref="G299:G301"/>
    <mergeCell ref="H299:H301"/>
    <mergeCell ref="O327:O329"/>
    <mergeCell ref="I333:I336"/>
    <mergeCell ref="G311:G314"/>
    <mergeCell ref="D742:D744"/>
    <mergeCell ref="E742:E744"/>
    <mergeCell ref="O716:O718"/>
    <mergeCell ref="N721:N723"/>
    <mergeCell ref="O721:O723"/>
    <mergeCell ref="L704:L706"/>
    <mergeCell ref="O748:O750"/>
    <mergeCell ref="N726:N728"/>
    <mergeCell ref="O726:O728"/>
    <mergeCell ref="N729:N731"/>
    <mergeCell ref="I732:I735"/>
    <mergeCell ref="J704:J706"/>
    <mergeCell ref="J694:J695"/>
    <mergeCell ref="K694:K695"/>
    <mergeCell ref="L694:L695"/>
    <mergeCell ref="X675:X677"/>
    <mergeCell ref="G666:G668"/>
    <mergeCell ref="H666:H668"/>
    <mergeCell ref="N707:N708"/>
    <mergeCell ref="O707:O708"/>
    <mergeCell ref="N684:N687"/>
    <mergeCell ref="W751:W753"/>
    <mergeCell ref="X732:X735"/>
    <mergeCell ref="Y732:Y735"/>
    <mergeCell ref="X742:X744"/>
    <mergeCell ref="X745:X747"/>
    <mergeCell ref="Y745:Y747"/>
    <mergeCell ref="Y776:Y778"/>
    <mergeCell ref="P751:P753"/>
    <mergeCell ref="B254:B256"/>
    <mergeCell ref="C254:C256"/>
    <mergeCell ref="D254:D256"/>
    <mergeCell ref="E254:E256"/>
    <mergeCell ref="F254:F256"/>
    <mergeCell ref="G254:G256"/>
    <mergeCell ref="H254:H256"/>
    <mergeCell ref="I254:I256"/>
    <mergeCell ref="X416:X418"/>
    <mergeCell ref="Y416:Y418"/>
    <mergeCell ref="I321:I323"/>
    <mergeCell ref="F321:F323"/>
    <mergeCell ref="I369:I371"/>
    <mergeCell ref="U381:U383"/>
    <mergeCell ref="V381:V383"/>
    <mergeCell ref="W381:W383"/>
    <mergeCell ref="F340:F342"/>
    <mergeCell ref="G340:G342"/>
    <mergeCell ref="H340:H342"/>
    <mergeCell ref="I340:I342"/>
    <mergeCell ref="N340:N342"/>
    <mergeCell ref="O340:O342"/>
    <mergeCell ref="P340:P342"/>
    <mergeCell ref="Q340:Q342"/>
    <mergeCell ref="R340:R342"/>
    <mergeCell ref="S340:S342"/>
    <mergeCell ref="T340:T342"/>
    <mergeCell ref="U340:U342"/>
    <mergeCell ref="V340:V342"/>
    <mergeCell ref="W340:W342"/>
    <mergeCell ref="U305:U307"/>
    <mergeCell ref="R324:R326"/>
    <mergeCell ref="P333:P336"/>
    <mergeCell ref="I381:I383"/>
    <mergeCell ref="N381:N383"/>
    <mergeCell ref="AE1323:AE1325"/>
    <mergeCell ref="H1287:H1289"/>
    <mergeCell ref="H1310:H1312"/>
    <mergeCell ref="Q1278:Q1280"/>
    <mergeCell ref="R1278:R1280"/>
    <mergeCell ref="S1278:S1280"/>
    <mergeCell ref="U1287:U1289"/>
    <mergeCell ref="V1287:V1289"/>
    <mergeCell ref="AG1323:AG1325"/>
    <mergeCell ref="AH1323:AH1325"/>
    <mergeCell ref="AI1323:AI1325"/>
    <mergeCell ref="H672:H674"/>
    <mergeCell ref="U704:U706"/>
    <mergeCell ref="N878:N881"/>
    <mergeCell ref="R1018:R1020"/>
    <mergeCell ref="S1018:S1020"/>
    <mergeCell ref="T1018:T1020"/>
    <mergeCell ref="U1018:U1020"/>
    <mergeCell ref="V1018:V1020"/>
    <mergeCell ref="W1018:W1020"/>
    <mergeCell ref="X1018:X1020"/>
    <mergeCell ref="Y1018:Y1020"/>
    <mergeCell ref="Z1018:Z1020"/>
    <mergeCell ref="AA1018:AA1020"/>
    <mergeCell ref="AE721:AE723"/>
    <mergeCell ref="AA748:AA750"/>
    <mergeCell ref="AB748:AB750"/>
    <mergeCell ref="O1018:O1020"/>
    <mergeCell ref="P1018:P1020"/>
    <mergeCell ref="X754:X757"/>
    <mergeCell ref="AB767:AB769"/>
    <mergeCell ref="AD767:AD769"/>
    <mergeCell ref="AE767:AE769"/>
    <mergeCell ref="Z776:Z778"/>
    <mergeCell ref="AA776:AA778"/>
    <mergeCell ref="AB776:AB778"/>
    <mergeCell ref="AF751:AF753"/>
    <mergeCell ref="AG751:AG753"/>
    <mergeCell ref="V745:V747"/>
    <mergeCell ref="X770:X772"/>
    <mergeCell ref="AH732:AH735"/>
    <mergeCell ref="AC773:AC775"/>
    <mergeCell ref="Z729:Z731"/>
    <mergeCell ref="AH736:AH738"/>
    <mergeCell ref="AF745:AF747"/>
    <mergeCell ref="AG745:AG747"/>
    <mergeCell ref="Z739:Z741"/>
    <mergeCell ref="N856:N858"/>
    <mergeCell ref="O856:O858"/>
    <mergeCell ref="P856:P858"/>
    <mergeCell ref="Q856:Q858"/>
    <mergeCell ref="R856:R858"/>
    <mergeCell ref="S856:S858"/>
    <mergeCell ref="S999:S1001"/>
    <mergeCell ref="V726:V728"/>
    <mergeCell ref="T742:T744"/>
    <mergeCell ref="AF821:AF823"/>
    <mergeCell ref="W721:W723"/>
    <mergeCell ref="X721:X723"/>
    <mergeCell ref="Y713:Y715"/>
    <mergeCell ref="R719:R720"/>
    <mergeCell ref="S719:S720"/>
    <mergeCell ref="S739:S741"/>
    <mergeCell ref="U748:U750"/>
    <mergeCell ref="AJ1323:AJ1325"/>
    <mergeCell ref="AI1224:AI1227"/>
    <mergeCell ref="AJ1224:AJ1227"/>
    <mergeCell ref="H1320:H1322"/>
    <mergeCell ref="AD1284:AD1286"/>
    <mergeCell ref="H1284:H1286"/>
    <mergeCell ref="U1222:U1223"/>
    <mergeCell ref="V1222:V1223"/>
    <mergeCell ref="W1222:W1223"/>
    <mergeCell ref="X1222:X1223"/>
    <mergeCell ref="Y1222:Y1223"/>
    <mergeCell ref="V1212:V1214"/>
    <mergeCell ref="W1212:W1214"/>
    <mergeCell ref="G1222:G1223"/>
    <mergeCell ref="AJ1209:AJ1211"/>
    <mergeCell ref="AJ1218:AJ1221"/>
    <mergeCell ref="AI1212:AI1214"/>
    <mergeCell ref="AG1215:AG1217"/>
    <mergeCell ref="AH1215:AH1217"/>
    <mergeCell ref="AI1215:AI1217"/>
    <mergeCell ref="AJ1215:AJ1217"/>
    <mergeCell ref="N1222:N1223"/>
    <mergeCell ref="O1222:O1223"/>
    <mergeCell ref="P1222:P1223"/>
    <mergeCell ref="S1218:S1221"/>
    <mergeCell ref="T1218:T1221"/>
    <mergeCell ref="U1218:U1221"/>
    <mergeCell ref="V1218:V1221"/>
    <mergeCell ref="W1218:W1221"/>
    <mergeCell ref="AI1222:AI1223"/>
    <mergeCell ref="AB1212:AB1214"/>
    <mergeCell ref="AC1212:AC1214"/>
    <mergeCell ref="AD1212:AD1214"/>
    <mergeCell ref="AE1212:AE1214"/>
    <mergeCell ref="AH1231:AH1233"/>
    <mergeCell ref="AI1231:AI1233"/>
    <mergeCell ref="AJ1231:AJ1233"/>
    <mergeCell ref="T1209:T1211"/>
    <mergeCell ref="U1209:U1211"/>
    <mergeCell ref="AE1224:AE1227"/>
    <mergeCell ref="AH1316:AH1319"/>
    <mergeCell ref="AI1316:AI1319"/>
    <mergeCell ref="AH1320:AH1322"/>
    <mergeCell ref="AJ1316:AJ1319"/>
    <mergeCell ref="AG1316:AG1319"/>
    <mergeCell ref="V1320:V1322"/>
    <mergeCell ref="W1320:W1322"/>
    <mergeCell ref="X1320:X1322"/>
    <mergeCell ref="Y1320:Y1322"/>
    <mergeCell ref="X1287:X1289"/>
    <mergeCell ref="AE1284:AE1286"/>
    <mergeCell ref="AF1284:AF1286"/>
    <mergeCell ref="O1310:O1312"/>
    <mergeCell ref="O1313:O1315"/>
    <mergeCell ref="O1316:O1319"/>
    <mergeCell ref="AI1281:AI1283"/>
    <mergeCell ref="Q1271:Q1274"/>
    <mergeCell ref="AE1281:AE1283"/>
    <mergeCell ref="AF1281:AF1283"/>
    <mergeCell ref="AG1281:AG1283"/>
    <mergeCell ref="AE1252:AE1255"/>
    <mergeCell ref="P1246:P1248"/>
    <mergeCell ref="Q1246:Q1248"/>
    <mergeCell ref="AI1246:AI1248"/>
    <mergeCell ref="B1212:B1214"/>
    <mergeCell ref="C1021:C1024"/>
    <mergeCell ref="D1021:D1024"/>
    <mergeCell ref="E1021:E1024"/>
    <mergeCell ref="F1021:F1024"/>
    <mergeCell ref="G1021:G1024"/>
    <mergeCell ref="H1021:H1024"/>
    <mergeCell ref="Z422:Z425"/>
    <mergeCell ref="Z724:Z725"/>
    <mergeCell ref="G724:G725"/>
    <mergeCell ref="H724:H725"/>
    <mergeCell ref="I724:I725"/>
    <mergeCell ref="N724:N725"/>
    <mergeCell ref="O724:O725"/>
    <mergeCell ref="P724:P725"/>
    <mergeCell ref="Q724:Q725"/>
    <mergeCell ref="R724:R725"/>
    <mergeCell ref="S724:S725"/>
    <mergeCell ref="T724:T725"/>
    <mergeCell ref="U724:U725"/>
    <mergeCell ref="W724:W725"/>
    <mergeCell ref="X724:X725"/>
    <mergeCell ref="S590:S592"/>
    <mergeCell ref="Y580:Y582"/>
    <mergeCell ref="W571:W573"/>
    <mergeCell ref="E436:E438"/>
    <mergeCell ref="F429:F432"/>
    <mergeCell ref="G429:G432"/>
    <mergeCell ref="F454:F455"/>
    <mergeCell ref="Y426:Y428"/>
    <mergeCell ref="G454:G455"/>
    <mergeCell ref="F439:F440"/>
    <mergeCell ref="G439:G440"/>
    <mergeCell ref="F444:F447"/>
    <mergeCell ref="G448:G450"/>
    <mergeCell ref="F441:F443"/>
    <mergeCell ref="G426:G428"/>
    <mergeCell ref="V678:V680"/>
    <mergeCell ref="R697:R700"/>
    <mergeCell ref="G1212:G1214"/>
    <mergeCell ref="H1212:H1214"/>
    <mergeCell ref="I1212:I1214"/>
    <mergeCell ref="N1212:N1214"/>
    <mergeCell ref="O1212:O1214"/>
    <mergeCell ref="P1212:P1214"/>
    <mergeCell ref="Q1212:Q1214"/>
    <mergeCell ref="R1212:R1214"/>
    <mergeCell ref="S1212:S1214"/>
    <mergeCell ref="T1212:T1214"/>
    <mergeCell ref="U1212:U1214"/>
    <mergeCell ref="Z1212:Z1214"/>
    <mergeCell ref="X1212:X1214"/>
    <mergeCell ref="Y1212:Y1214"/>
    <mergeCell ref="P999:P1001"/>
    <mergeCell ref="U996:U998"/>
    <mergeCell ref="P704:P706"/>
    <mergeCell ref="Z751:Z753"/>
    <mergeCell ref="E1085:E1087"/>
    <mergeCell ref="F1085:F1087"/>
    <mergeCell ref="G1085:G1087"/>
    <mergeCell ref="H1085:H1087"/>
    <mergeCell ref="I1085:I1087"/>
    <mergeCell ref="N1085:N1087"/>
    <mergeCell ref="O1085:O1087"/>
    <mergeCell ref="B1323:B1325"/>
    <mergeCell ref="C1323:C1325"/>
    <mergeCell ref="D1323:D1325"/>
    <mergeCell ref="E1323:E1325"/>
    <mergeCell ref="F1323:F1325"/>
    <mergeCell ref="G1323:G1325"/>
    <mergeCell ref="H1323:H1325"/>
    <mergeCell ref="I1323:I1325"/>
    <mergeCell ref="N1323:N1325"/>
    <mergeCell ref="O1323:O1325"/>
    <mergeCell ref="P1323:P1325"/>
    <mergeCell ref="Q1323:Q1325"/>
    <mergeCell ref="R1323:R1325"/>
    <mergeCell ref="S1323:S1325"/>
    <mergeCell ref="T1323:T1325"/>
    <mergeCell ref="U1323:U1325"/>
    <mergeCell ref="V1323:V1325"/>
    <mergeCell ref="W1323:W1325"/>
    <mergeCell ref="X1323:X1325"/>
    <mergeCell ref="Y1323:Y1325"/>
    <mergeCell ref="Z1323:Z1325"/>
    <mergeCell ref="AA1323:AA1325"/>
    <mergeCell ref="AB1323:AB1325"/>
    <mergeCell ref="AC1323:AC1325"/>
    <mergeCell ref="AD1323:AD1325"/>
    <mergeCell ref="Z1180:Z1182"/>
    <mergeCell ref="B1203:B1205"/>
    <mergeCell ref="C1203:C1205"/>
    <mergeCell ref="D1203:D1205"/>
    <mergeCell ref="B1206:B1208"/>
    <mergeCell ref="C1206:C1208"/>
    <mergeCell ref="I1222:I1223"/>
    <mergeCell ref="F1212:F1214"/>
    <mergeCell ref="AA1196:AA1197"/>
    <mergeCell ref="AB1196:AB1197"/>
    <mergeCell ref="Z1206:Z1208"/>
    <mergeCell ref="AA1206:AA1208"/>
    <mergeCell ref="AB1206:AB1208"/>
    <mergeCell ref="W1198:W1199"/>
    <mergeCell ref="F1196:F1197"/>
    <mergeCell ref="H1196:H1197"/>
    <mergeCell ref="J1196:J1197"/>
    <mergeCell ref="P1320:P1322"/>
    <mergeCell ref="I1228:I1230"/>
    <mergeCell ref="N1228:N1230"/>
    <mergeCell ref="O1228:O1230"/>
    <mergeCell ref="P1228:P1230"/>
    <mergeCell ref="Q1228:Q1230"/>
    <mergeCell ref="R1228:R1230"/>
    <mergeCell ref="B1294:B1296"/>
    <mergeCell ref="C1294:C1296"/>
    <mergeCell ref="D1294:D1296"/>
    <mergeCell ref="E1294:E1296"/>
    <mergeCell ref="F1294:F1296"/>
    <mergeCell ref="G1294:G1296"/>
    <mergeCell ref="H1294:H1296"/>
    <mergeCell ref="I1294:I1296"/>
    <mergeCell ref="N1294:N1296"/>
    <mergeCell ref="O1294:O1296"/>
    <mergeCell ref="P1294:P1296"/>
    <mergeCell ref="Q1294:Q1296"/>
    <mergeCell ref="R1294:R1296"/>
    <mergeCell ref="S1294:S1296"/>
    <mergeCell ref="T1294:T1296"/>
    <mergeCell ref="AJ1051:AJ1053"/>
    <mergeCell ref="AJ1281:AJ1283"/>
    <mergeCell ref="Z1271:Z1274"/>
    <mergeCell ref="AG1224:AG1227"/>
    <mergeCell ref="AI1320:AI1322"/>
    <mergeCell ref="AJ1320:AJ1322"/>
    <mergeCell ref="AD1310:AD1312"/>
    <mergeCell ref="AE1310:AE1312"/>
    <mergeCell ref="AF1310:AF1312"/>
    <mergeCell ref="AG1310:AG1312"/>
    <mergeCell ref="X1313:X1315"/>
    <mergeCell ref="Y1313:Y1315"/>
    <mergeCell ref="Z1313:Z1315"/>
    <mergeCell ref="AA1313:AA1315"/>
    <mergeCell ref="AB1313:AB1315"/>
    <mergeCell ref="AC1313:AC1315"/>
    <mergeCell ref="AD1313:AD1315"/>
    <mergeCell ref="AE1313:AE1315"/>
    <mergeCell ref="AF1313:AF1315"/>
    <mergeCell ref="AG1313:AG1315"/>
    <mergeCell ref="Q1320:Q1322"/>
    <mergeCell ref="R1320:R1322"/>
    <mergeCell ref="AA724:AA725"/>
    <mergeCell ref="AB724:AB725"/>
    <mergeCell ref="AC724:AC725"/>
    <mergeCell ref="AD724:AD725"/>
    <mergeCell ref="AE724:AE725"/>
    <mergeCell ref="AF724:AF725"/>
    <mergeCell ref="Q1015:Q1017"/>
    <mergeCell ref="R1015:R1017"/>
    <mergeCell ref="S1015:S1017"/>
    <mergeCell ref="T1015:T1017"/>
    <mergeCell ref="U1015:U1017"/>
    <mergeCell ref="V1015:V1017"/>
    <mergeCell ref="W1015:W1017"/>
    <mergeCell ref="X1015:X1017"/>
    <mergeCell ref="Y1015:Y1017"/>
    <mergeCell ref="Z1015:Z1017"/>
    <mergeCell ref="Q1222:Q1223"/>
    <mergeCell ref="R1222:R1223"/>
    <mergeCell ref="S1222:S1223"/>
    <mergeCell ref="T1222:T1223"/>
    <mergeCell ref="Q1047:Q1050"/>
    <mergeCell ref="R1047:R1050"/>
    <mergeCell ref="S1047:S1050"/>
    <mergeCell ref="T1047:T1050"/>
    <mergeCell ref="U1047:U1050"/>
    <mergeCell ref="V1047:V1050"/>
    <mergeCell ref="W1047:W1050"/>
    <mergeCell ref="X1047:X1050"/>
    <mergeCell ref="Y1047:Y1050"/>
    <mergeCell ref="Z1047:Z1050"/>
    <mergeCell ref="R782:R784"/>
    <mergeCell ref="AJ1047:AJ1050"/>
    <mergeCell ref="AG1015:AG1017"/>
    <mergeCell ref="Q779:Q781"/>
    <mergeCell ref="AI1082:AI1084"/>
    <mergeCell ref="AJ1082:AJ1084"/>
    <mergeCell ref="AA1047:AA1050"/>
    <mergeCell ref="Q1018:Q1020"/>
    <mergeCell ref="AI1180:AI1182"/>
    <mergeCell ref="AI1174:AI1176"/>
    <mergeCell ref="AE1200:AE1202"/>
    <mergeCell ref="AF1200:AF1202"/>
    <mergeCell ref="AG916:AG918"/>
    <mergeCell ref="AH916:AH918"/>
    <mergeCell ref="T821:T823"/>
    <mergeCell ref="AB993:AB995"/>
    <mergeCell ref="AE996:AE998"/>
    <mergeCell ref="W996:W998"/>
    <mergeCell ref="B252:B253"/>
    <mergeCell ref="C252:C253"/>
    <mergeCell ref="D252:D253"/>
    <mergeCell ref="E252:E253"/>
    <mergeCell ref="F252:F253"/>
    <mergeCell ref="G252:G253"/>
    <mergeCell ref="H252:H253"/>
    <mergeCell ref="I252:I253"/>
    <mergeCell ref="N252:N253"/>
    <mergeCell ref="O252:O253"/>
    <mergeCell ref="P252:P253"/>
    <mergeCell ref="AG422:AG425"/>
    <mergeCell ref="AH422:AH425"/>
    <mergeCell ref="N758:N760"/>
    <mergeCell ref="O758:O760"/>
    <mergeCell ref="P761:P763"/>
    <mergeCell ref="O729:O731"/>
    <mergeCell ref="N732:N735"/>
    <mergeCell ref="O732:O735"/>
    <mergeCell ref="AF726:AF728"/>
    <mergeCell ref="AD742:AD744"/>
    <mergeCell ref="P878:P881"/>
    <mergeCell ref="Q878:Q881"/>
    <mergeCell ref="R878:R881"/>
    <mergeCell ref="S878:S881"/>
    <mergeCell ref="T878:T881"/>
    <mergeCell ref="U878:U881"/>
    <mergeCell ref="V878:V881"/>
    <mergeCell ref="W878:W881"/>
    <mergeCell ref="X878:X881"/>
    <mergeCell ref="Y878:Y881"/>
    <mergeCell ref="Z878:Z881"/>
    <mergeCell ref="AA878:AA881"/>
    <mergeCell ref="AB878:AB881"/>
    <mergeCell ref="AC742:AC744"/>
    <mergeCell ref="AG724:AG725"/>
    <mergeCell ref="AH724:AH725"/>
    <mergeCell ref="AG726:AG728"/>
    <mergeCell ref="AD729:AD731"/>
    <mergeCell ref="AE729:AE731"/>
    <mergeCell ref="AF729:AF731"/>
    <mergeCell ref="AG729:AG731"/>
    <mergeCell ref="AH729:AH731"/>
    <mergeCell ref="AA729:AA731"/>
    <mergeCell ref="AB729:AB731"/>
    <mergeCell ref="AC729:AC731"/>
    <mergeCell ref="AF732:AF735"/>
    <mergeCell ref="AG732:AG735"/>
    <mergeCell ref="H739:H741"/>
    <mergeCell ref="H745:H747"/>
    <mergeCell ref="U739:U741"/>
    <mergeCell ref="U742:U744"/>
    <mergeCell ref="N719:N720"/>
    <mergeCell ref="O719:O720"/>
    <mergeCell ref="N736:N738"/>
    <mergeCell ref="O736:O738"/>
    <mergeCell ref="O754:O757"/>
    <mergeCell ref="V659:V662"/>
    <mergeCell ref="E533:E535"/>
    <mergeCell ref="C493:C495"/>
    <mergeCell ref="D493:D495"/>
    <mergeCell ref="E493:E495"/>
    <mergeCell ref="F493:F495"/>
    <mergeCell ref="G493:G495"/>
    <mergeCell ref="C422:C425"/>
    <mergeCell ref="H493:H495"/>
    <mergeCell ref="I493:I495"/>
    <mergeCell ref="N493:N495"/>
    <mergeCell ref="O493:O495"/>
    <mergeCell ref="P602:P604"/>
    <mergeCell ref="Q602:Q604"/>
    <mergeCell ref="R602:R604"/>
    <mergeCell ref="S602:S604"/>
    <mergeCell ref="T602:T604"/>
    <mergeCell ref="N697:N700"/>
    <mergeCell ref="O697:O700"/>
    <mergeCell ref="B691:B693"/>
    <mergeCell ref="C691:C693"/>
    <mergeCell ref="P675:P677"/>
    <mergeCell ref="O684:O687"/>
    <mergeCell ref="U681:U683"/>
    <mergeCell ref="I684:I687"/>
    <mergeCell ref="N691:N693"/>
    <mergeCell ref="O691:O693"/>
    <mergeCell ref="B630:B633"/>
    <mergeCell ref="C630:C633"/>
    <mergeCell ref="D630:D633"/>
    <mergeCell ref="AG821:AG823"/>
    <mergeCell ref="AH821:AH823"/>
    <mergeCell ref="AD837:AD839"/>
    <mergeCell ref="AE837:AE839"/>
    <mergeCell ref="AG808:AG810"/>
    <mergeCell ref="AH811:AH813"/>
    <mergeCell ref="Q681:Q683"/>
    <mergeCell ref="W732:W735"/>
    <mergeCell ref="V748:V750"/>
    <mergeCell ref="S824:S826"/>
    <mergeCell ref="Q754:Q757"/>
    <mergeCell ref="R754:R757"/>
    <mergeCell ref="S754:S757"/>
    <mergeCell ref="G736:G738"/>
    <mergeCell ref="H709:H712"/>
    <mergeCell ref="D726:D728"/>
    <mergeCell ref="S663:S665"/>
    <mergeCell ref="F704:F706"/>
    <mergeCell ref="G704:G706"/>
    <mergeCell ref="H704:H706"/>
    <mergeCell ref="O681:O683"/>
    <mergeCell ref="H707:H708"/>
    <mergeCell ref="E724:E725"/>
    <mergeCell ref="F724:F725"/>
    <mergeCell ref="G672:G674"/>
    <mergeCell ref="O704:O706"/>
    <mergeCell ref="O694:O696"/>
    <mergeCell ref="I672:I674"/>
    <mergeCell ref="N672:N674"/>
    <mergeCell ref="N675:N677"/>
    <mergeCell ref="I663:I665"/>
    <mergeCell ref="N663:N665"/>
    <mergeCell ref="O663:O665"/>
    <mergeCell ref="N694:N696"/>
    <mergeCell ref="O764:O766"/>
    <mergeCell ref="C697:C700"/>
    <mergeCell ref="C565:C567"/>
    <mergeCell ref="C546:C548"/>
    <mergeCell ref="D546:D548"/>
    <mergeCell ref="E546:E548"/>
    <mergeCell ref="F546:F548"/>
    <mergeCell ref="G546:G548"/>
    <mergeCell ref="H546:H548"/>
    <mergeCell ref="I546:I548"/>
    <mergeCell ref="N546:N548"/>
    <mergeCell ref="C556:C558"/>
    <mergeCell ref="B701:B703"/>
    <mergeCell ref="C701:C703"/>
    <mergeCell ref="D701:D703"/>
    <mergeCell ref="E701:E703"/>
    <mergeCell ref="F701:F703"/>
    <mergeCell ref="C672:C674"/>
    <mergeCell ref="D672:D674"/>
    <mergeCell ref="E672:E674"/>
    <mergeCell ref="F672:F674"/>
    <mergeCell ref="H681:H683"/>
    <mergeCell ref="G694:G696"/>
    <mergeCell ref="V640:V642"/>
    <mergeCell ref="S666:S668"/>
    <mergeCell ref="S672:S674"/>
    <mergeCell ref="X640:X642"/>
    <mergeCell ref="X672:X674"/>
    <mergeCell ref="Y672:Y674"/>
    <mergeCell ref="Z672:Z674"/>
    <mergeCell ref="T669:T671"/>
    <mergeCell ref="V672:V674"/>
    <mergeCell ref="W672:W674"/>
    <mergeCell ref="W663:W665"/>
    <mergeCell ref="G583:G585"/>
    <mergeCell ref="G571:G573"/>
    <mergeCell ref="G565:G567"/>
    <mergeCell ref="P586:P589"/>
    <mergeCell ref="S593:S595"/>
    <mergeCell ref="S596:S598"/>
    <mergeCell ref="Q605:Q607"/>
    <mergeCell ref="Q608:Q609"/>
    <mergeCell ref="Q599:Q601"/>
    <mergeCell ref="I640:I642"/>
    <mergeCell ref="Y694:Y696"/>
    <mergeCell ref="B675:B677"/>
    <mergeCell ref="C659:C662"/>
    <mergeCell ref="D659:D662"/>
    <mergeCell ref="E659:E662"/>
    <mergeCell ref="C694:C696"/>
    <mergeCell ref="E656:E658"/>
    <mergeCell ref="O656:O658"/>
    <mergeCell ref="F656:F658"/>
    <mergeCell ref="C666:C668"/>
    <mergeCell ref="D666:D668"/>
    <mergeCell ref="X666:X668"/>
    <mergeCell ref="Y666:Y668"/>
    <mergeCell ref="P678:P680"/>
    <mergeCell ref="Q678:Q680"/>
    <mergeCell ref="R678:R680"/>
    <mergeCell ref="S678:S680"/>
    <mergeCell ref="T678:T680"/>
    <mergeCell ref="R681:R683"/>
    <mergeCell ref="O672:O674"/>
    <mergeCell ref="R659:R662"/>
    <mergeCell ref="AJ1054:AJ1056"/>
    <mergeCell ref="H1051:H1053"/>
    <mergeCell ref="I1051:I1053"/>
    <mergeCell ref="N1051:N1053"/>
    <mergeCell ref="Y52:Y53"/>
    <mergeCell ref="Z52:Z53"/>
    <mergeCell ref="AA52:AA53"/>
    <mergeCell ref="AB52:AB53"/>
    <mergeCell ref="AC52:AC53"/>
    <mergeCell ref="AD52:AD53"/>
    <mergeCell ref="AE52:AE53"/>
    <mergeCell ref="AF52:AF53"/>
    <mergeCell ref="AG52:AG53"/>
    <mergeCell ref="AH52:AH53"/>
    <mergeCell ref="AI52:AI53"/>
    <mergeCell ref="AJ52:AJ53"/>
    <mergeCell ref="N599:N601"/>
    <mergeCell ref="P599:P601"/>
    <mergeCell ref="H590:H592"/>
    <mergeCell ref="Q694:Q696"/>
    <mergeCell ref="T599:T601"/>
    <mergeCell ref="U599:U601"/>
    <mergeCell ref="V599:V601"/>
    <mergeCell ref="AE1021:AE1024"/>
    <mergeCell ref="AF1021:AF1024"/>
    <mergeCell ref="AG1021:AG1024"/>
    <mergeCell ref="AH1021:AH1024"/>
    <mergeCell ref="AI1021:AI1024"/>
    <mergeCell ref="AJ1021:AJ1024"/>
    <mergeCell ref="AA1015:AA1017"/>
    <mergeCell ref="AB1015:AB1017"/>
    <mergeCell ref="AC1015:AC1017"/>
    <mergeCell ref="AD1015:AD1017"/>
    <mergeCell ref="AE1015:AE1017"/>
    <mergeCell ref="S479:S481"/>
    <mergeCell ref="Y503:Y506"/>
    <mergeCell ref="Z503:Z506"/>
    <mergeCell ref="H721:H723"/>
    <mergeCell ref="AC1018:AC1020"/>
    <mergeCell ref="AD1018:AD1020"/>
    <mergeCell ref="AE1018:AE1020"/>
    <mergeCell ref="N224:N226"/>
    <mergeCell ref="AH1047:AH1050"/>
    <mergeCell ref="AI1047:AI1050"/>
    <mergeCell ref="O878:O881"/>
    <mergeCell ref="AF782:AF784"/>
    <mergeCell ref="AG782:AG784"/>
    <mergeCell ref="AA751:AA753"/>
    <mergeCell ref="W779:W781"/>
    <mergeCell ref="W776:W778"/>
    <mergeCell ref="Y764:Y766"/>
    <mergeCell ref="AI732:AI735"/>
    <mergeCell ref="AI754:AI757"/>
    <mergeCell ref="AI1015:AI1017"/>
    <mergeCell ref="AJ1015:AJ1017"/>
    <mergeCell ref="AI1018:AI1020"/>
    <mergeCell ref="AJ1018:AJ1020"/>
    <mergeCell ref="AJ724:AJ725"/>
    <mergeCell ref="U1021:U1024"/>
    <mergeCell ref="V1021:V1024"/>
    <mergeCell ref="W1021:W1024"/>
    <mergeCell ref="X1021:X1024"/>
    <mergeCell ref="Y1021:Y1024"/>
    <mergeCell ref="P779:P781"/>
    <mergeCell ref="AH1085:AH1087"/>
    <mergeCell ref="AI1085:AI1087"/>
    <mergeCell ref="AJ1085:AJ1087"/>
    <mergeCell ref="D1088:D1090"/>
    <mergeCell ref="E1088:E1090"/>
    <mergeCell ref="F1088:F1090"/>
    <mergeCell ref="G1088:G1090"/>
    <mergeCell ref="H1088:H1090"/>
    <mergeCell ref="I1088:I1090"/>
    <mergeCell ref="N1088:N1090"/>
    <mergeCell ref="O1088:O1090"/>
    <mergeCell ref="P1088:P1090"/>
    <mergeCell ref="Q1088:Q1090"/>
    <mergeCell ref="R1088:R1090"/>
    <mergeCell ref="S1088:S1090"/>
    <mergeCell ref="T1088:T1090"/>
    <mergeCell ref="U1088:U1090"/>
    <mergeCell ref="V1088:V1090"/>
    <mergeCell ref="W1088:W1090"/>
    <mergeCell ref="X1088:X1090"/>
    <mergeCell ref="Y1088:Y1090"/>
    <mergeCell ref="Z1088:Z1090"/>
    <mergeCell ref="AA1088:AA1090"/>
    <mergeCell ref="AB1088:AB1090"/>
    <mergeCell ref="AC1088:AC1090"/>
    <mergeCell ref="AD1088:AD1090"/>
    <mergeCell ref="AE1088:AE1090"/>
    <mergeCell ref="AF1088:AF1090"/>
    <mergeCell ref="AG1088:AG1090"/>
    <mergeCell ref="AH1088:AH1090"/>
    <mergeCell ref="AI1088:AI1090"/>
    <mergeCell ref="AJ1088:AJ1090"/>
    <mergeCell ref="F1082:F1084"/>
    <mergeCell ref="G1082:G1084"/>
    <mergeCell ref="H1082:H1084"/>
    <mergeCell ref="S192:S194"/>
    <mergeCell ref="T192:T194"/>
    <mergeCell ref="U192:U194"/>
    <mergeCell ref="V192:V194"/>
    <mergeCell ref="W192:W194"/>
    <mergeCell ref="X192:X194"/>
    <mergeCell ref="Y192:Y194"/>
    <mergeCell ref="Z192:Z194"/>
    <mergeCell ref="AA192:AA194"/>
    <mergeCell ref="AB192:AB194"/>
    <mergeCell ref="AC192:AC194"/>
    <mergeCell ref="AD192:AD194"/>
    <mergeCell ref="AE192:AE194"/>
    <mergeCell ref="AF192:AF194"/>
    <mergeCell ref="AG192:AG194"/>
    <mergeCell ref="AH192:AH194"/>
    <mergeCell ref="B688:B690"/>
    <mergeCell ref="C688:C690"/>
    <mergeCell ref="D688:D690"/>
    <mergeCell ref="E688:E690"/>
    <mergeCell ref="F688:F690"/>
    <mergeCell ref="G688:G690"/>
    <mergeCell ref="H688:H690"/>
    <mergeCell ref="I688:I690"/>
    <mergeCell ref="N688:N690"/>
    <mergeCell ref="O688:O690"/>
    <mergeCell ref="P688:P690"/>
    <mergeCell ref="Q688:Q690"/>
    <mergeCell ref="R688:R690"/>
    <mergeCell ref="S688:S690"/>
    <mergeCell ref="T688:T690"/>
    <mergeCell ref="U688:U690"/>
    <mergeCell ref="V688:V690"/>
    <mergeCell ref="W688:W690"/>
    <mergeCell ref="X688:X690"/>
    <mergeCell ref="Y688:Y690"/>
    <mergeCell ref="Z688:Z690"/>
    <mergeCell ref="AA688:AA690"/>
    <mergeCell ref="AB688:AB690"/>
    <mergeCell ref="AC688:AC690"/>
    <mergeCell ref="AD688:AD690"/>
    <mergeCell ref="AE688:AE690"/>
    <mergeCell ref="AF688:AF690"/>
    <mergeCell ref="AG688:AG690"/>
    <mergeCell ref="AH688:AH690"/>
    <mergeCell ref="O381:O383"/>
    <mergeCell ref="P381:P383"/>
    <mergeCell ref="Q381:Q383"/>
    <mergeCell ref="R381:R383"/>
    <mergeCell ref="S381:S383"/>
    <mergeCell ref="T381:T383"/>
    <mergeCell ref="C293:C295"/>
    <mergeCell ref="W378:W380"/>
    <mergeCell ref="G419:G421"/>
    <mergeCell ref="AF293:AF295"/>
    <mergeCell ref="AG293:AG295"/>
    <mergeCell ref="AH293:AH295"/>
    <mergeCell ref="Y340:Y342"/>
    <mergeCell ref="Z340:Z342"/>
    <mergeCell ref="AA340:AA342"/>
    <mergeCell ref="AB340:AB342"/>
    <mergeCell ref="AC340:AC342"/>
    <mergeCell ref="AD340:AD342"/>
    <mergeCell ref="AE340:AE342"/>
    <mergeCell ref="AD1102:AD1104"/>
    <mergeCell ref="AE1102:AE1104"/>
    <mergeCell ref="AF1102:AF1104"/>
    <mergeCell ref="AG1102:AG1104"/>
    <mergeCell ref="AH1102:AH1104"/>
    <mergeCell ref="AI1102:AI1104"/>
    <mergeCell ref="AJ1102:AJ1104"/>
    <mergeCell ref="B1088:B1090"/>
    <mergeCell ref="C1088:C1090"/>
    <mergeCell ref="H1091:H1093"/>
    <mergeCell ref="H1094:H1095"/>
    <mergeCell ref="AB1096:AB1097"/>
    <mergeCell ref="Y1096:Y1097"/>
    <mergeCell ref="Z1091:Z1093"/>
    <mergeCell ref="AA1091:AA1093"/>
    <mergeCell ref="AB1091:AB1093"/>
    <mergeCell ref="T1098:T1101"/>
    <mergeCell ref="AG1096:AG1097"/>
    <mergeCell ref="AJ1098:AJ1101"/>
    <mergeCell ref="AD1096:AD1097"/>
    <mergeCell ref="G1098:G1101"/>
    <mergeCell ref="D1098:D1101"/>
    <mergeCell ref="I1096:I1097"/>
    <mergeCell ref="P1098:P1101"/>
    <mergeCell ref="Q1098:Q1101"/>
    <mergeCell ref="AI1091:AI1093"/>
    <mergeCell ref="AJ1091:AJ1093"/>
    <mergeCell ref="AH1096:AH1097"/>
    <mergeCell ref="AI1096:AI1097"/>
    <mergeCell ref="D1096:D1097"/>
    <mergeCell ref="E1096:E1097"/>
    <mergeCell ref="AD764:AD766"/>
    <mergeCell ref="AE764:AE766"/>
    <mergeCell ref="B1102:B1104"/>
    <mergeCell ref="C1102:C1104"/>
    <mergeCell ref="D1102:D1104"/>
    <mergeCell ref="E1102:E1104"/>
    <mergeCell ref="F1102:F1104"/>
    <mergeCell ref="G1102:G1104"/>
    <mergeCell ref="H1102:H1104"/>
    <mergeCell ref="I1102:I1104"/>
    <mergeCell ref="N1102:N1104"/>
    <mergeCell ref="O1102:O1104"/>
    <mergeCell ref="P1102:P1104"/>
    <mergeCell ref="Q1102:Q1104"/>
    <mergeCell ref="R1102:R1104"/>
    <mergeCell ref="S1102:S1104"/>
    <mergeCell ref="T1102:T1104"/>
    <mergeCell ref="U1102:U1104"/>
    <mergeCell ref="V1102:V1104"/>
    <mergeCell ref="W1102:W1104"/>
    <mergeCell ref="X1102:X1104"/>
    <mergeCell ref="Y1102:Y1104"/>
    <mergeCell ref="Z1102:Z1104"/>
    <mergeCell ref="C856:C858"/>
    <mergeCell ref="AF1054:AF1056"/>
    <mergeCell ref="AG1054:AG1056"/>
    <mergeCell ref="AH1054:AH1056"/>
    <mergeCell ref="Z1021:Z1024"/>
    <mergeCell ref="AD1021:AD1024"/>
    <mergeCell ref="O824:O826"/>
    <mergeCell ref="Q821:Q823"/>
    <mergeCell ref="AF1085:AF1087"/>
    <mergeCell ref="AG1085:AG1087"/>
    <mergeCell ref="B1231:B1233"/>
    <mergeCell ref="C1231:C1233"/>
    <mergeCell ref="D1231:D1233"/>
    <mergeCell ref="E1231:E1233"/>
    <mergeCell ref="F1231:F1233"/>
    <mergeCell ref="G1231:G1233"/>
    <mergeCell ref="H1231:H1233"/>
    <mergeCell ref="I1231:I1233"/>
    <mergeCell ref="N1231:N1233"/>
    <mergeCell ref="O1231:O1233"/>
    <mergeCell ref="P1231:P1233"/>
    <mergeCell ref="Q1231:Q1233"/>
    <mergeCell ref="R1231:R1233"/>
    <mergeCell ref="S1231:S1233"/>
    <mergeCell ref="T1231:T1233"/>
    <mergeCell ref="U1231:U1233"/>
    <mergeCell ref="V1231:V1233"/>
    <mergeCell ref="W1231:W1233"/>
    <mergeCell ref="X1231:X1233"/>
    <mergeCell ref="Y1231:Y1233"/>
    <mergeCell ref="Z1231:Z1233"/>
    <mergeCell ref="AA1231:AA1233"/>
    <mergeCell ref="AB1231:AB1233"/>
    <mergeCell ref="AC1231:AC1233"/>
    <mergeCell ref="AD1231:AD1233"/>
    <mergeCell ref="AE1231:AE1233"/>
    <mergeCell ref="AF1231:AF1233"/>
    <mergeCell ref="AG1231:AG1233"/>
    <mergeCell ref="AJ1228:AJ1230"/>
    <mergeCell ref="AI1228:AI1230"/>
    <mergeCell ref="AH1228:AH1230"/>
    <mergeCell ref="AG1228:AG1230"/>
    <mergeCell ref="AF1228:AF1230"/>
    <mergeCell ref="AE1228:AE1230"/>
    <mergeCell ref="AD1228:AD1230"/>
    <mergeCell ref="AC1228:AC1230"/>
    <mergeCell ref="AB1228:AB1230"/>
    <mergeCell ref="AA1228:AA1230"/>
    <mergeCell ref="Z1228:Z1230"/>
    <mergeCell ref="Y1228:Y1230"/>
    <mergeCell ref="X1228:X1230"/>
    <mergeCell ref="AJ1183:AJ1185"/>
    <mergeCell ref="AJ1186:AJ1188"/>
    <mergeCell ref="AJ1189:AJ1192"/>
    <mergeCell ref="AJ1193:AJ1195"/>
    <mergeCell ref="AJ1196:AJ1197"/>
    <mergeCell ref="AJ1198:AJ1199"/>
    <mergeCell ref="B1209:B1211"/>
    <mergeCell ref="AE856:AE858"/>
    <mergeCell ref="AF856:AF858"/>
    <mergeCell ref="AG856:AG858"/>
    <mergeCell ref="AH856:AH858"/>
    <mergeCell ref="AI856:AI858"/>
    <mergeCell ref="AJ856:AJ858"/>
    <mergeCell ref="AI719:AI720"/>
    <mergeCell ref="AJ719:AJ720"/>
    <mergeCell ref="B719:B720"/>
    <mergeCell ref="B751:B753"/>
    <mergeCell ref="N827:N829"/>
    <mergeCell ref="O827:O829"/>
    <mergeCell ref="P827:P829"/>
    <mergeCell ref="T732:T735"/>
    <mergeCell ref="U732:U735"/>
    <mergeCell ref="T736:T738"/>
    <mergeCell ref="U736:U738"/>
    <mergeCell ref="E754:E757"/>
    <mergeCell ref="B732:B735"/>
    <mergeCell ref="F719:F720"/>
    <mergeCell ref="C754:C757"/>
    <mergeCell ref="B754:B757"/>
    <mergeCell ref="D754:D757"/>
    <mergeCell ref="B758:B760"/>
    <mergeCell ref="C758:C760"/>
    <mergeCell ref="AC758:AC760"/>
    <mergeCell ref="X761:X763"/>
    <mergeCell ref="Y761:Y763"/>
    <mergeCell ref="Z761:Z763"/>
    <mergeCell ref="AC754:AC757"/>
    <mergeCell ref="AA764:AA766"/>
    <mergeCell ref="AB764:AB766"/>
    <mergeCell ref="AD732:AD735"/>
    <mergeCell ref="AE732:AE735"/>
    <mergeCell ref="AG736:AG738"/>
    <mergeCell ref="AH742:AH744"/>
    <mergeCell ref="AB742:AB744"/>
    <mergeCell ref="AA739:AA741"/>
    <mergeCell ref="AB736:AB738"/>
    <mergeCell ref="AC736:AC738"/>
    <mergeCell ref="Z748:Z750"/>
    <mergeCell ref="AJ791:AJ793"/>
    <mergeCell ref="AH761:AH763"/>
    <mergeCell ref="AE758:AE760"/>
    <mergeCell ref="AE745:AE747"/>
    <mergeCell ref="AI773:AI775"/>
    <mergeCell ref="AI767:AI769"/>
    <mergeCell ref="AH770:AH772"/>
    <mergeCell ref="AI770:AI772"/>
    <mergeCell ref="AC785:AC787"/>
    <mergeCell ref="AD785:AD787"/>
    <mergeCell ref="AE785:AE787"/>
    <mergeCell ref="AF785:AF787"/>
    <mergeCell ref="AB770:AB772"/>
    <mergeCell ref="AC764:AC766"/>
    <mergeCell ref="AC856:AC858"/>
    <mergeCell ref="AD856:AD858"/>
    <mergeCell ref="I691:I693"/>
    <mergeCell ref="AI808:AI810"/>
    <mergeCell ref="AJ773:AJ775"/>
    <mergeCell ref="AI811:AI813"/>
    <mergeCell ref="F814:F816"/>
    <mergeCell ref="H776:H778"/>
    <mergeCell ref="C801:C803"/>
    <mergeCell ref="P691:P693"/>
    <mergeCell ref="Q691:Q693"/>
    <mergeCell ref="R691:R693"/>
    <mergeCell ref="S691:S693"/>
    <mergeCell ref="T691:T693"/>
    <mergeCell ref="U691:U693"/>
    <mergeCell ref="V691:V693"/>
    <mergeCell ref="W691:W693"/>
    <mergeCell ref="X691:X693"/>
    <mergeCell ref="Y691:Y693"/>
    <mergeCell ref="Z691:Z693"/>
    <mergeCell ref="AA691:AA693"/>
    <mergeCell ref="AB691:AB693"/>
    <mergeCell ref="AC691:AC693"/>
    <mergeCell ref="AD691:AD693"/>
    <mergeCell ref="AE691:AE693"/>
    <mergeCell ref="AF691:AF693"/>
    <mergeCell ref="AG691:AG693"/>
    <mergeCell ref="AH691:AH693"/>
    <mergeCell ref="AI691:AI693"/>
    <mergeCell ref="AJ691:AJ693"/>
    <mergeCell ref="B856:B858"/>
    <mergeCell ref="B381:B383"/>
    <mergeCell ref="C381:C383"/>
    <mergeCell ref="B290:B292"/>
    <mergeCell ref="C290:C292"/>
    <mergeCell ref="D290:D292"/>
    <mergeCell ref="E290:E292"/>
    <mergeCell ref="F290:F292"/>
    <mergeCell ref="G290:G292"/>
    <mergeCell ref="H290:H292"/>
    <mergeCell ref="I290:I292"/>
    <mergeCell ref="N290:N292"/>
    <mergeCell ref="O290:O292"/>
    <mergeCell ref="P290:P292"/>
    <mergeCell ref="Q290:Q292"/>
    <mergeCell ref="R290:R292"/>
    <mergeCell ref="S290:S292"/>
    <mergeCell ref="T290:T292"/>
    <mergeCell ref="U290:U292"/>
    <mergeCell ref="V290:V292"/>
    <mergeCell ref="W290:W292"/>
    <mergeCell ref="X290:X292"/>
    <mergeCell ref="Y290:Y292"/>
    <mergeCell ref="Z290:Z292"/>
    <mergeCell ref="AA290:AA292"/>
    <mergeCell ref="AB290:AB292"/>
    <mergeCell ref="AC290:AC292"/>
    <mergeCell ref="AD290:AD292"/>
    <mergeCell ref="AE290:AE292"/>
    <mergeCell ref="AF290:AF292"/>
    <mergeCell ref="AG290:AG292"/>
    <mergeCell ref="AH290:AH292"/>
    <mergeCell ref="AI290:AI292"/>
    <mergeCell ref="AJ290:AJ292"/>
    <mergeCell ref="B293:B295"/>
    <mergeCell ref="F419:F421"/>
    <mergeCell ref="AJ378:AJ380"/>
    <mergeCell ref="B1297:B1299"/>
    <mergeCell ref="C1297:C1299"/>
    <mergeCell ref="D1297:D1299"/>
    <mergeCell ref="E1297:E1299"/>
    <mergeCell ref="F1297:F1299"/>
    <mergeCell ref="G1297:G1299"/>
    <mergeCell ref="H1297:H1299"/>
    <mergeCell ref="I1297:I1299"/>
    <mergeCell ref="N1297:N1299"/>
    <mergeCell ref="O1297:O1299"/>
    <mergeCell ref="P1297:P1299"/>
    <mergeCell ref="Q1297:Q1299"/>
    <mergeCell ref="R1297:R1299"/>
    <mergeCell ref="S1297:S1299"/>
    <mergeCell ref="T1297:T1299"/>
    <mergeCell ref="U1297:U1299"/>
    <mergeCell ref="V1297:V1299"/>
    <mergeCell ref="W1297:W1299"/>
    <mergeCell ref="X1297:X1299"/>
    <mergeCell ref="Y1297:Y1299"/>
    <mergeCell ref="Z1297:Z1299"/>
    <mergeCell ref="AA1297:AA1299"/>
    <mergeCell ref="AB1297:AB1299"/>
    <mergeCell ref="AC1297:AC1299"/>
    <mergeCell ref="AD1297:AD1299"/>
    <mergeCell ref="AE1297:AE1299"/>
    <mergeCell ref="AF1297:AF1299"/>
    <mergeCell ref="AG1297:AG1299"/>
    <mergeCell ref="AH1297:AH1299"/>
    <mergeCell ref="AI1297:AI1299"/>
    <mergeCell ref="AJ1297:AJ1299"/>
    <mergeCell ref="D691:D693"/>
    <mergeCell ref="E691:E693"/>
    <mergeCell ref="F691:F693"/>
    <mergeCell ref="AH485:AH488"/>
    <mergeCell ref="AI485:AI488"/>
    <mergeCell ref="AJ485:AJ488"/>
    <mergeCell ref="B378:B380"/>
    <mergeCell ref="C378:C380"/>
    <mergeCell ref="D378:D380"/>
    <mergeCell ref="E378:E380"/>
    <mergeCell ref="F378:F380"/>
    <mergeCell ref="G378:G380"/>
    <mergeCell ref="H378:H380"/>
    <mergeCell ref="I378:I380"/>
    <mergeCell ref="N378:N380"/>
    <mergeCell ref="O378:O380"/>
    <mergeCell ref="P378:P380"/>
    <mergeCell ref="Q378:Q380"/>
    <mergeCell ref="R378:R380"/>
    <mergeCell ref="S378:S380"/>
    <mergeCell ref="T378:T380"/>
    <mergeCell ref="U378:U380"/>
    <mergeCell ref="V378:V380"/>
    <mergeCell ref="AC378:AC380"/>
    <mergeCell ref="AD378:AD380"/>
    <mergeCell ref="AE378:AE380"/>
    <mergeCell ref="AF378:AF380"/>
    <mergeCell ref="AG378:AG380"/>
    <mergeCell ref="B485:B488"/>
    <mergeCell ref="C485:C488"/>
    <mergeCell ref="D485:D488"/>
    <mergeCell ref="E485:E488"/>
    <mergeCell ref="F485:F488"/>
    <mergeCell ref="G485:G488"/>
    <mergeCell ref="H485:H488"/>
    <mergeCell ref="I485:I488"/>
    <mergeCell ref="N485:N488"/>
    <mergeCell ref="O485:O488"/>
    <mergeCell ref="P485:P488"/>
    <mergeCell ref="Q485:Q488"/>
    <mergeCell ref="R485:R488"/>
    <mergeCell ref="S485:S488"/>
    <mergeCell ref="T485:T488"/>
    <mergeCell ref="U485:U488"/>
    <mergeCell ref="V485:V488"/>
    <mergeCell ref="W485:W488"/>
    <mergeCell ref="X485:X488"/>
    <mergeCell ref="Y485:Y488"/>
    <mergeCell ref="Z485:Z488"/>
    <mergeCell ref="AA485:AA488"/>
    <mergeCell ref="AB485:AB488"/>
    <mergeCell ref="AC485:AC488"/>
    <mergeCell ref="AD485:AD488"/>
    <mergeCell ref="AE485:AE488"/>
    <mergeCell ref="AF485:AF488"/>
    <mergeCell ref="AG485:AG488"/>
    <mergeCell ref="D381:D383"/>
    <mergeCell ref="E381:E383"/>
    <mergeCell ref="F381:F383"/>
    <mergeCell ref="G381:G383"/>
    <mergeCell ref="H381:H383"/>
    <mergeCell ref="AH381:AH383"/>
    <mergeCell ref="AI381:AI383"/>
    <mergeCell ref="AJ381:AJ383"/>
    <mergeCell ref="N422:N425"/>
    <mergeCell ref="O422:O425"/>
    <mergeCell ref="D436:D438"/>
    <mergeCell ref="N387:N389"/>
    <mergeCell ref="N394:N397"/>
    <mergeCell ref="O394:O397"/>
    <mergeCell ref="P394:P397"/>
    <mergeCell ref="AA433:AA435"/>
    <mergeCell ref="AA439:AA440"/>
    <mergeCell ref="AI422:AI425"/>
    <mergeCell ref="AJ422:AJ425"/>
    <mergeCell ref="S413:S415"/>
    <mergeCell ref="T413:T415"/>
    <mergeCell ref="U413:U415"/>
    <mergeCell ref="V413:V415"/>
    <mergeCell ref="H429:H432"/>
    <mergeCell ref="AA416:AA418"/>
    <mergeCell ref="AI479:AI481"/>
    <mergeCell ref="AJ482:AJ484"/>
    <mergeCell ref="AJ448:AJ450"/>
    <mergeCell ref="AJ451:AJ453"/>
    <mergeCell ref="AI436:AI438"/>
    <mergeCell ref="AI439:AI440"/>
    <mergeCell ref="T429:T432"/>
    <mergeCell ref="AC416:AC418"/>
    <mergeCell ref="AE416:AE418"/>
    <mergeCell ref="AE429:AE432"/>
    <mergeCell ref="R456:R459"/>
    <mergeCell ref="S456:S459"/>
    <mergeCell ref="T456:T459"/>
    <mergeCell ref="S451:S453"/>
    <mergeCell ref="S454:S455"/>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B138:B139"/>
    <mergeCell ref="C138:C139"/>
    <mergeCell ref="D138:D139"/>
    <mergeCell ref="E138:E139"/>
    <mergeCell ref="F138:F139"/>
    <mergeCell ref="G138:G139"/>
    <mergeCell ref="H138:H139"/>
    <mergeCell ref="I138:I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J140:J141"/>
    <mergeCell ref="K140:K141"/>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3.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Dalia Česlauskaitė</cp:lastModifiedBy>
  <cp:revision/>
  <dcterms:created xsi:type="dcterms:W3CDTF">2022-12-16T11:51:22Z</dcterms:created>
  <dcterms:modified xsi:type="dcterms:W3CDTF">2025-09-02T12:13:42Z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